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workbookProtection workbookPassword="F660" lockStructure="1"/>
  <bookViews>
    <workbookView xWindow="120" yWindow="135" windowWidth="14160" windowHeight="4695" tabRatio="663"/>
  </bookViews>
  <sheets>
    <sheet name="Bảng tổng hợp" sheetId="2" r:id="rId1"/>
    <sheet name="Định mức miễn giảm" sheetId="5" r:id="rId2"/>
    <sheet name="Quy định xử lý vi phạm" sheetId="6" state="hidden" r:id="rId3"/>
    <sheet name="DATA" sheetId="3" state="hidden" r:id="rId4"/>
    <sheet name="Dieu_kien" sheetId="4" state="hidden" r:id="rId5"/>
  </sheets>
  <definedNames>
    <definedName name="CHUCDANH_INPUT_HK1">'Bảng tổng hợp'!$D$12</definedName>
    <definedName name="CHUCDANH_INPUT_HK2">'Bảng tổng hợp'!$D$13</definedName>
    <definedName name="CHUCDANH_LIST">DATA!$A$26:$A$28</definedName>
    <definedName name="CHUCDANH_LOOKUP">DATA!$A$26:$D$28</definedName>
    <definedName name="COVID19_LIST">DATA!$A$31:$A$32</definedName>
    <definedName name="COVID19_LOOKUP">DATA!$A$31:$B$32</definedName>
    <definedName name="DANHHIEU_LIST">Dieu_kien!$B$4:$B$7</definedName>
    <definedName name="DANHHIEU_LOOKUP">Dieu_kien!$A$4:$B$8</definedName>
    <definedName name="DINHMUC_NV1">'Bảng tổng hợp'!$D$15</definedName>
    <definedName name="DINHMUC_NV1_HK1">'Bảng tổng hợp'!$J$12</definedName>
    <definedName name="DINHMUC_NV1_HK2">'Bảng tổng hợp'!$J$13</definedName>
    <definedName name="DINHMUC_NV2">'Bảng tổng hợp'!$E$15</definedName>
    <definedName name="DINHMUC_NV2_HK1">'Bảng tổng hợp'!$L$12</definedName>
    <definedName name="DINHMUC_NV2_HK2">'Bảng tổng hợp'!$L$13</definedName>
    <definedName name="DINHMUC_NV3">'Bảng tổng hợp'!$F$15</definedName>
    <definedName name="DINHMUC_NV3_HK1">'Bảng tổng hợp'!$N$12</definedName>
    <definedName name="DINHMUC_NV3_HK2">'Bảng tổng hợp'!$N$13</definedName>
    <definedName name="DONVI_LIST">DATA!$A$3:$A$23</definedName>
    <definedName name="FINAL_HK1_NV1">'Định mức miễn giảm'!$C$84</definedName>
    <definedName name="FINAL_HK1_NV2">'Định mức miễn giảm'!$D$84</definedName>
    <definedName name="FINAL_HK2_NV1">'Định mức miễn giảm'!$C$85</definedName>
    <definedName name="FINAL_HK2_NV2">'Định mức miễn giảm'!$D$85</definedName>
    <definedName name="KETQUA">'Bảng tổng hợp'!$O$25</definedName>
    <definedName name="MAX_NV1_HK1">'Định mức miễn giảm'!$I$78</definedName>
    <definedName name="MAX_NV1_HK1_1">'Định mức miễn giảm'!$I$18</definedName>
    <definedName name="MAX_NV1_HK1_2">'Định mức miễn giảm'!$I$34</definedName>
    <definedName name="MAX_NV1_HK1_3">'Định mức miễn giảm'!$I$75</definedName>
    <definedName name="MAX_NV1_HK2">'Định mức miễn giảm'!$K$78</definedName>
    <definedName name="MAX_NV1_HK2_1">'Định mức miễn giảm'!$K$18</definedName>
    <definedName name="MAX_NV1_HK2_2">'Định mức miễn giảm'!$K$34</definedName>
    <definedName name="MAX_NV1_HK2_3">'Định mức miễn giảm'!$K$75</definedName>
    <definedName name="MAX_NV2_HK1">'Định mức miễn giảm'!$J$78</definedName>
    <definedName name="MAX_NV2_HK1_1">'Định mức miễn giảm'!$J$18</definedName>
    <definedName name="MAX_NV2_HK1_2">'Định mức miễn giảm'!$J$34</definedName>
    <definedName name="MAX_NV2_HK1_3">'Định mức miễn giảm'!$J$75</definedName>
    <definedName name="MAX_NV2_HK2">'Định mức miễn giảm'!$L$78</definedName>
    <definedName name="MAX_NV2_HK2_1">'Định mức miễn giảm'!$L$18</definedName>
    <definedName name="MAX_NV2_HK2_2">'Định mức miễn giảm'!$L$34</definedName>
    <definedName name="MAX_NV2_HK2_3">'Định mức miễn giảm'!$L$75</definedName>
    <definedName name="MIENGIAM_HK1_NV1">'Bảng tổng hợp'!$D$17</definedName>
    <definedName name="MIENGIAM_HK1_NV2">'Bảng tổng hợp'!$E$17</definedName>
    <definedName name="MIENGIAM_HK1_NV3">'Bảng tổng hợp'!$F$17</definedName>
    <definedName name="MIENGIAM_HK2_NV1">'Bảng tổng hợp'!$D$18</definedName>
    <definedName name="MIENGIAM_HK2_NV2">'Bảng tổng hợp'!$E$18</definedName>
    <definedName name="MIENGIAM_HK2_NV3">'Bảng tổng hợp'!$F$18</definedName>
    <definedName name="MIENGIAM_NV1">'Bảng tổng hợp'!$D$22</definedName>
    <definedName name="MIENGIAM_NV2">'Bảng tổng hợp'!$E$22</definedName>
    <definedName name="MIENGIAM_NV3">'Bảng tổng hợp'!$F$22</definedName>
    <definedName name="NGHIAVU_NV1">'Bảng tổng hợp'!$D$23</definedName>
    <definedName name="NGHIAVU_NV2">'Bảng tổng hợp'!$E$23</definedName>
    <definedName name="NGHIAVU_NV3">'Bảng tổng hợp'!$F$23</definedName>
    <definedName name="_xlnm.Print_Area" localSheetId="0">'Bảng tổng hợp'!$A$1:$G$35</definedName>
    <definedName name="SUM_NV1_HK1">'Định mức miễn giảm'!$I$79</definedName>
    <definedName name="SUM_NV1_HK1_1">'Định mức miễn giảm'!$I$19</definedName>
    <definedName name="SUM_NV1_HK1_2">'Định mức miễn giảm'!$I$35</definedName>
    <definedName name="SUM_NV1_HK1_3">'Định mức miễn giảm'!$I$76</definedName>
    <definedName name="SUM_NV1_HK2">'Định mức miễn giảm'!$K$79</definedName>
    <definedName name="SUM_NV1_HK2_1">'Định mức miễn giảm'!$K$19</definedName>
    <definedName name="SUM_NV1_HK2_2">'Định mức miễn giảm'!$K$35</definedName>
    <definedName name="SUM_NV1_HK2_3">'Định mức miễn giảm'!$K$76</definedName>
    <definedName name="SUM_NV2_HK1">'Định mức miễn giảm'!$J$79</definedName>
    <definedName name="SUM_NV2_HK1_1">'Định mức miễn giảm'!$J$19</definedName>
    <definedName name="SUM_NV2_HK1_2">'Định mức miễn giảm'!$J$35</definedName>
    <definedName name="SUM_NV2_HK1_3">'Định mức miễn giảm'!$J$76</definedName>
    <definedName name="SUM_NV2_HK2">'Định mức miễn giảm'!$L$79</definedName>
    <definedName name="SUM_NV2_HK2_1">'Định mức miễn giảm'!$L$19</definedName>
    <definedName name="SUM_NV2_HK2_2">'Định mức miễn giảm'!$L$35</definedName>
    <definedName name="SUM_NV2_HK2_3">'Định mức miễn giảm'!$L$76</definedName>
    <definedName name="THIDUA_LIST">DATA!$A$59:$A$63</definedName>
    <definedName name="THUCHIEN_NV1">'Bảng tổng hợp'!$D$24</definedName>
    <definedName name="THUCHIEN_NV2">'Bảng tổng hợp'!$E$24</definedName>
    <definedName name="THUCHIEN_NV3">'Bảng tổng hợp'!$F$24</definedName>
    <definedName name="TYLE_NV1">'Bảng tổng hợp'!$D$25</definedName>
    <definedName name="TYLE_NV2">'Bảng tổng hợp'!$E$25</definedName>
    <definedName name="TYLE_NV3">'Bảng tổng hợp'!$F$25</definedName>
    <definedName name="VIPHAM_INPUT">'Bảng tổng hợp'!$D$26</definedName>
    <definedName name="VIPHAM_LIST">DATA!$A$35:$A$56</definedName>
    <definedName name="VIPHAM_LOOKUP">DATA!$A$35:$C$56</definedName>
  </definedNames>
  <calcPr calcId="144525"/>
</workbook>
</file>

<file path=xl/calcChain.xml><?xml version="1.0" encoding="utf-8"?>
<calcChain xmlns="http://schemas.openxmlformats.org/spreadsheetml/2006/main">
  <c r="L30" i="5" l="1"/>
  <c r="L31" i="5"/>
  <c r="L32" i="5"/>
  <c r="K30" i="5"/>
  <c r="K31" i="5"/>
  <c r="K32" i="5"/>
  <c r="J30" i="5"/>
  <c r="J31" i="5"/>
  <c r="J32" i="5"/>
  <c r="I30" i="5"/>
  <c r="I31" i="5"/>
  <c r="I32" i="5"/>
  <c r="L8" i="5"/>
  <c r="K8" i="5"/>
  <c r="J8" i="5"/>
  <c r="I8" i="5"/>
  <c r="L29" i="5" l="1"/>
  <c r="K29" i="5"/>
  <c r="J29" i="5"/>
  <c r="I29" i="5"/>
  <c r="L26" i="5" l="1"/>
  <c r="L27" i="5"/>
  <c r="L28" i="5"/>
  <c r="K26" i="5"/>
  <c r="K27" i="5"/>
  <c r="K28" i="5"/>
  <c r="J26" i="5"/>
  <c r="J27" i="5"/>
  <c r="J28" i="5"/>
  <c r="I26" i="5"/>
  <c r="I27" i="5"/>
  <c r="I28" i="5"/>
  <c r="L49" i="5" l="1"/>
  <c r="L50" i="5"/>
  <c r="L51" i="5"/>
  <c r="K49" i="5"/>
  <c r="K50" i="5"/>
  <c r="K51" i="5"/>
  <c r="J49" i="5"/>
  <c r="J50" i="5"/>
  <c r="J51" i="5"/>
  <c r="I49" i="5"/>
  <c r="I50" i="5"/>
  <c r="I51" i="5"/>
  <c r="L9" i="5" l="1"/>
  <c r="L10" i="5"/>
  <c r="L11" i="5"/>
  <c r="L12" i="5"/>
  <c r="K9" i="5"/>
  <c r="K10" i="5"/>
  <c r="K11" i="5"/>
  <c r="K12" i="5"/>
  <c r="J9" i="5"/>
  <c r="J10" i="5"/>
  <c r="J11" i="5"/>
  <c r="J12" i="5"/>
  <c r="I9" i="5"/>
  <c r="I10" i="5"/>
  <c r="I11" i="5"/>
  <c r="I12" i="5"/>
  <c r="L65" i="5" l="1"/>
  <c r="L66" i="5"/>
  <c r="L67" i="5"/>
  <c r="L68" i="5"/>
  <c r="L69" i="5"/>
  <c r="L70" i="5"/>
  <c r="L71" i="5"/>
  <c r="L72" i="5"/>
  <c r="L73" i="5"/>
  <c r="L74" i="5"/>
  <c r="K65" i="5"/>
  <c r="K66" i="5"/>
  <c r="K67" i="5"/>
  <c r="K68" i="5"/>
  <c r="K69" i="5"/>
  <c r="K70" i="5"/>
  <c r="K71" i="5"/>
  <c r="K72" i="5"/>
  <c r="K73" i="5"/>
  <c r="K74" i="5"/>
  <c r="J65" i="5"/>
  <c r="J66" i="5"/>
  <c r="J67" i="5"/>
  <c r="J68" i="5"/>
  <c r="J69" i="5"/>
  <c r="J70" i="5"/>
  <c r="J71" i="5"/>
  <c r="J72" i="5"/>
  <c r="J73" i="5"/>
  <c r="J74" i="5"/>
  <c r="I65" i="5"/>
  <c r="I66" i="5"/>
  <c r="I67" i="5"/>
  <c r="I68" i="5"/>
  <c r="I69" i="5"/>
  <c r="I70" i="5"/>
  <c r="I71" i="5"/>
  <c r="I72" i="5"/>
  <c r="I73" i="5"/>
  <c r="I74" i="5"/>
  <c r="L57" i="5"/>
  <c r="L58" i="5"/>
  <c r="L59" i="5"/>
  <c r="L60" i="5"/>
  <c r="L61" i="5"/>
  <c r="L62" i="5"/>
  <c r="L63" i="5"/>
  <c r="K57" i="5"/>
  <c r="K58" i="5"/>
  <c r="K59" i="5"/>
  <c r="K60" i="5"/>
  <c r="K61" i="5"/>
  <c r="K62" i="5"/>
  <c r="K63" i="5"/>
  <c r="J57" i="5"/>
  <c r="J58" i="5"/>
  <c r="J59" i="5"/>
  <c r="J60" i="5"/>
  <c r="J61" i="5"/>
  <c r="J62" i="5"/>
  <c r="J63" i="5"/>
  <c r="I57" i="5"/>
  <c r="I58" i="5"/>
  <c r="I59" i="5"/>
  <c r="I60" i="5"/>
  <c r="I61" i="5"/>
  <c r="I62" i="5"/>
  <c r="I63" i="5"/>
  <c r="L54" i="5" l="1"/>
  <c r="L53" i="5"/>
  <c r="K54" i="5"/>
  <c r="K53" i="5"/>
  <c r="J54" i="5"/>
  <c r="J53" i="5"/>
  <c r="I54" i="5"/>
  <c r="I53" i="5"/>
  <c r="L48" i="5"/>
  <c r="L47" i="5"/>
  <c r="K48" i="5"/>
  <c r="K47" i="5"/>
  <c r="J48" i="5"/>
  <c r="J47" i="5"/>
  <c r="I48" i="5"/>
  <c r="I47" i="5"/>
  <c r="L25" i="5"/>
  <c r="K25" i="5"/>
  <c r="J25" i="5"/>
  <c r="I25" i="5"/>
  <c r="L45" i="5"/>
  <c r="K45" i="5"/>
  <c r="J45" i="5"/>
  <c r="I45" i="5"/>
  <c r="L22" i="5"/>
  <c r="K22" i="5"/>
  <c r="J22" i="5"/>
  <c r="I22" i="5"/>
  <c r="D29" i="2" l="1"/>
  <c r="I26" i="2" l="1"/>
  <c r="K26" i="2" s="1"/>
  <c r="M13" i="2" l="1"/>
  <c r="N13" i="2" s="1"/>
  <c r="K18" i="2" s="1"/>
  <c r="M12" i="2"/>
  <c r="N12" i="2" s="1"/>
  <c r="K17" i="2" s="1"/>
  <c r="K13" i="2"/>
  <c r="L13" i="2" s="1"/>
  <c r="K12" i="2"/>
  <c r="L12" i="2" s="1"/>
  <c r="I13" i="2"/>
  <c r="J13" i="2" s="1"/>
  <c r="I12" i="2"/>
  <c r="J12" i="2" s="1"/>
  <c r="E15" i="2" l="1"/>
  <c r="F20" i="2"/>
  <c r="F22" i="2" s="1"/>
  <c r="F15" i="2"/>
  <c r="D15" i="2"/>
  <c r="L42" i="5"/>
  <c r="L43" i="5"/>
  <c r="L44" i="5"/>
  <c r="L46" i="5"/>
  <c r="L52" i="5"/>
  <c r="L55" i="5"/>
  <c r="L56" i="5"/>
  <c r="L64" i="5"/>
  <c r="K42" i="5"/>
  <c r="K43" i="5"/>
  <c r="K44" i="5"/>
  <c r="K46" i="5"/>
  <c r="K52" i="5"/>
  <c r="K55" i="5"/>
  <c r="K56" i="5"/>
  <c r="K64" i="5"/>
  <c r="J42" i="5"/>
  <c r="J43" i="5"/>
  <c r="J44" i="5"/>
  <c r="J46" i="5"/>
  <c r="J52" i="5"/>
  <c r="J55" i="5"/>
  <c r="J56" i="5"/>
  <c r="J64" i="5"/>
  <c r="I42" i="5"/>
  <c r="I43" i="5"/>
  <c r="I44" i="5"/>
  <c r="I46" i="5"/>
  <c r="I52" i="5"/>
  <c r="I55" i="5"/>
  <c r="I56" i="5"/>
  <c r="I64" i="5"/>
  <c r="L39" i="5"/>
  <c r="L40" i="5"/>
  <c r="K39" i="5"/>
  <c r="K40" i="5"/>
  <c r="J39" i="5"/>
  <c r="J40" i="5"/>
  <c r="I39" i="5"/>
  <c r="I40" i="5"/>
  <c r="L21" i="5"/>
  <c r="L23" i="5"/>
  <c r="L24" i="5"/>
  <c r="L33" i="5"/>
  <c r="K21" i="5"/>
  <c r="K23" i="5"/>
  <c r="K24" i="5"/>
  <c r="K33" i="5"/>
  <c r="J21" i="5"/>
  <c r="J23" i="5"/>
  <c r="J24" i="5"/>
  <c r="J33" i="5"/>
  <c r="I21" i="5"/>
  <c r="I23" i="5"/>
  <c r="I24" i="5"/>
  <c r="I33" i="5"/>
  <c r="L6" i="5"/>
  <c r="L7" i="5"/>
  <c r="L13" i="5"/>
  <c r="L14" i="5"/>
  <c r="L16" i="5"/>
  <c r="L17" i="5"/>
  <c r="L5" i="5"/>
  <c r="K6" i="5"/>
  <c r="K7" i="5"/>
  <c r="K13" i="5"/>
  <c r="K14" i="5"/>
  <c r="K16" i="5"/>
  <c r="K17" i="5"/>
  <c r="K5" i="5"/>
  <c r="J6" i="5"/>
  <c r="J7" i="5"/>
  <c r="J13" i="5"/>
  <c r="J14" i="5"/>
  <c r="J16" i="5"/>
  <c r="J17" i="5"/>
  <c r="J5" i="5"/>
  <c r="I6" i="5"/>
  <c r="I7" i="5"/>
  <c r="I13" i="5"/>
  <c r="I14" i="5"/>
  <c r="I16" i="5"/>
  <c r="I17" i="5"/>
  <c r="I5" i="5"/>
  <c r="I35" i="5" l="1"/>
  <c r="K76" i="5"/>
  <c r="K75" i="5"/>
  <c r="K35" i="5"/>
  <c r="L75" i="5"/>
  <c r="I76" i="5"/>
  <c r="I75" i="5"/>
  <c r="J75" i="5"/>
  <c r="K19" i="5"/>
  <c r="I19" i="5"/>
  <c r="I34" i="5"/>
  <c r="I18" i="5"/>
  <c r="K18" i="5"/>
  <c r="K34" i="5"/>
  <c r="F23" i="2"/>
  <c r="J34" i="5"/>
  <c r="L34" i="5"/>
  <c r="L18" i="5"/>
  <c r="J18" i="5"/>
  <c r="H19" i="2"/>
  <c r="I19" i="2" s="1"/>
  <c r="K77" i="5" l="1"/>
  <c r="I77" i="5"/>
  <c r="I79" i="5"/>
  <c r="I80" i="5" s="1"/>
  <c r="J78" i="5"/>
  <c r="D84" i="5" s="1"/>
  <c r="E17" i="2" s="1"/>
  <c r="J17" i="2" s="1"/>
  <c r="K79" i="5"/>
  <c r="L78" i="5"/>
  <c r="D85" i="5" s="1"/>
  <c r="E18" i="2" s="1"/>
  <c r="J18" i="2" s="1"/>
  <c r="D35" i="2"/>
  <c r="K80" i="5" l="1"/>
  <c r="K81" i="5"/>
  <c r="I81" i="5"/>
  <c r="I82" i="5" s="1"/>
  <c r="E20" i="2"/>
  <c r="E21" i="2" s="1"/>
  <c r="E22" i="2" s="1"/>
  <c r="E23" i="2" s="1"/>
  <c r="F25" i="2"/>
  <c r="L25" i="2" s="1"/>
  <c r="I83" i="5" l="1"/>
  <c r="C84" i="5" s="1"/>
  <c r="K82" i="5"/>
  <c r="M25" i="2"/>
  <c r="E25" i="2"/>
  <c r="K25" i="2" s="1"/>
  <c r="K83" i="5" l="1"/>
  <c r="C85" i="5" s="1"/>
  <c r="D18" i="2" s="1"/>
  <c r="I18" i="2" s="1"/>
  <c r="J25" i="2"/>
  <c r="D17" i="2"/>
  <c r="I17" i="2" s="1"/>
  <c r="D20" i="2" l="1"/>
  <c r="D22" i="2" s="1"/>
  <c r="D23" i="2" s="1"/>
  <c r="D25" i="2" l="1"/>
  <c r="I25" i="2" s="1"/>
  <c r="H25" i="2" l="1"/>
  <c r="N25" i="2" s="1"/>
  <c r="O25" i="2" s="1"/>
  <c r="D27" i="2" s="1"/>
</calcChain>
</file>

<file path=xl/sharedStrings.xml><?xml version="1.0" encoding="utf-8"?>
<sst xmlns="http://schemas.openxmlformats.org/spreadsheetml/2006/main" count="357" uniqueCount="265">
  <si>
    <t>Khoa Toán</t>
  </si>
  <si>
    <t>Khoa Hóa học</t>
  </si>
  <si>
    <t>Khoa Sinh học</t>
  </si>
  <si>
    <t>Khoa Địa lý - Địa chất</t>
  </si>
  <si>
    <t>Khoa Môi trường</t>
  </si>
  <si>
    <t>Khoa Kiến trúc</t>
  </si>
  <si>
    <t>Khoa Ngữ văn</t>
  </si>
  <si>
    <t>Khoa Lịch sử</t>
  </si>
  <si>
    <t>Khoa Lý luận chính trị</t>
  </si>
  <si>
    <t>Khoa Báo chí - Truyền thông</t>
  </si>
  <si>
    <t>Họ và tên:</t>
  </si>
  <si>
    <t>Giảng viên</t>
  </si>
  <si>
    <t>Chức danh:</t>
  </si>
  <si>
    <t>Đơn vị chuyên môn:</t>
  </si>
  <si>
    <t>Giảng viên chính</t>
  </si>
  <si>
    <t>Người khai</t>
  </si>
  <si>
    <t>Giảng viên cao cấp</t>
  </si>
  <si>
    <t>Giảng viên tập sự</t>
  </si>
  <si>
    <t>Định mức Giảng dạy</t>
  </si>
  <si>
    <t>Định mức NCKH</t>
  </si>
  <si>
    <t>Định mức NV khác</t>
  </si>
  <si>
    <t>Khoa Điện, Điện tử và Công nghệ vật liệu</t>
  </si>
  <si>
    <t>Khoa Xã hội học và Công tác xã hội</t>
  </si>
  <si>
    <t>Số giờ chuẩn đã thực hiện:</t>
  </si>
  <si>
    <t>Học kỳ II:</t>
  </si>
  <si>
    <t>Số giờ chuẩn phải thực hiện:</t>
  </si>
  <si>
    <t>Khối lượng (%) đã thực hiện:</t>
  </si>
  <si>
    <t>Giờ chuẩn định mức:</t>
  </si>
  <si>
    <t>NV1</t>
  </si>
  <si>
    <t>NV2</t>
  </si>
  <si>
    <t>NV3</t>
  </si>
  <si>
    <t>&gt;=120%</t>
  </si>
  <si>
    <t>Hoàn thành xuất sắc nhiệm vụ</t>
  </si>
  <si>
    <t>Hoàn thành tốt nhiệm vụ</t>
  </si>
  <si>
    <t>Hoàn thành nhiệm vụ</t>
  </si>
  <si>
    <t>Không hoàn thành nhiệm vụ</t>
  </si>
  <si>
    <t>LOOKUP đánh giá</t>
  </si>
  <si>
    <t>Điều kiện</t>
  </si>
  <si>
    <t>Danh hiệu</t>
  </si>
  <si>
    <t>KQ NV1</t>
  </si>
  <si>
    <t>KQ NV2</t>
  </si>
  <si>
    <t>KQ NV3</t>
  </si>
  <si>
    <t>Tổng hợp</t>
  </si>
  <si>
    <t>% được miễn giảm:</t>
  </si>
  <si>
    <t>Học kỳ I:</t>
  </si>
  <si>
    <t>TT</t>
  </si>
  <si>
    <t>Chức danh miễn giảm</t>
  </si>
  <si>
    <t>Học cao học tập trung</t>
  </si>
  <si>
    <t>Cán bộ có thời gian trong ngạch giảng viên dưới 05 năm</t>
  </si>
  <si>
    <t>Giảng viên nữ sinh con theo chế độ</t>
  </si>
  <si>
    <t>Phó Hiệu trưởng</t>
  </si>
  <si>
    <t>Trưởng khoa và Phó Trưởng khoa</t>
  </si>
  <si>
    <t>Đối với khoa có biên chế 40 giảng viên trở lên hoặc có quy mô 800 người học trở lên:</t>
  </si>
  <si>
    <t>- Trưởng khoa</t>
  </si>
  <si>
    <t>- Phó Trưởng khoa</t>
  </si>
  <si>
    <t>Đối với khoa có biên chế dưới 40 giảng viên và có quy mô dưới 800 người học:</t>
  </si>
  <si>
    <t>---</t>
  </si>
  <si>
    <t>OK NV1</t>
  </si>
  <si>
    <t>OK NV2</t>
  </si>
  <si>
    <t>OK NV3</t>
  </si>
  <si>
    <t>OK tổng hợp</t>
  </si>
  <si>
    <t>Khoa Công nghệ thông tin</t>
  </si>
  <si>
    <t>Đơn vị:</t>
  </si>
  <si>
    <t>Phòng Đào tạo sau đại học</t>
  </si>
  <si>
    <t>Phòng Tổ chức và Hành chính</t>
  </si>
  <si>
    <t>Trung tâm Thông tin và Thư viện</t>
  </si>
  <si>
    <t>Phòng ĐTĐH và CTSV</t>
  </si>
  <si>
    <t>Phòng KHCN - HTQT</t>
  </si>
  <si>
    <t>Phòng KT và BĐCLGD</t>
  </si>
  <si>
    <t>Phòng KHTC và CSVC</t>
  </si>
  <si>
    <t>Viện Nghiên cứu hoạt chất sinh học</t>
  </si>
  <si>
    <r>
      <t>Nghỉ sinh (</t>
    </r>
    <r>
      <rPr>
        <i/>
        <sz val="13"/>
        <color theme="1"/>
        <rFont val="Times New Roman"/>
        <family val="1"/>
      </rPr>
      <t>từ tháng thứ 1 đến tháng thứ 6</t>
    </r>
    <r>
      <rPr>
        <sz val="13"/>
        <color theme="1"/>
        <rFont val="Times New Roman"/>
        <family val="1"/>
      </rPr>
      <t>)</t>
    </r>
  </si>
  <si>
    <r>
      <t>Nuôi con nhỏ (</t>
    </r>
    <r>
      <rPr>
        <i/>
        <sz val="13"/>
        <color theme="1"/>
        <rFont val="Times New Roman"/>
        <family val="1"/>
      </rPr>
      <t>từ tháng thứ 7 đến tháng thứ 12</t>
    </r>
    <r>
      <rPr>
        <sz val="13"/>
        <color theme="1"/>
        <rFont val="Times New Roman"/>
        <family val="1"/>
      </rPr>
      <t>)</t>
    </r>
  </si>
  <si>
    <t>Phó Trưởng phòng, Phó Giám đốc TT Thông tin Thư viện</t>
  </si>
  <si>
    <t>→ tổng số giờ chuẩn được giảm cả năm học:</t>
  </si>
  <si>
    <t>Diện miễn giảm do COVID-19</t>
  </si>
  <si>
    <t>Giảm 30% cho toàn bộ GV thuộc Trường</t>
  </si>
  <si>
    <t>Miễn 100% cho các GV mới công tác tại Trường từ ngày 01/01/2020</t>
  </si>
  <si>
    <t>% miễn giảm</t>
  </si>
  <si>
    <t>-&gt; giờ miễn giảm theo QĐ:</t>
  </si>
  <si>
    <t>-&gt; giờ miễn giảm do COVID19:</t>
  </si>
  <si>
    <t>Giảng dạy (NV1)</t>
  </si>
  <si>
    <t>NCKH (NV2)</t>
  </si>
  <si>
    <t>(kê khai trong bảng Định mức miễn giảm)</t>
  </si>
  <si>
    <t>Tính miễn giảm cho HK 1</t>
  </si>
  <si>
    <t>Tính miễn giảm cho HK 2</t>
  </si>
  <si>
    <t>HK1 check</t>
  </si>
  <si>
    <t>HK2 check</t>
  </si>
  <si>
    <t>NV1 HK1 %</t>
  </si>
  <si>
    <t>NV2 HK1 %</t>
  </si>
  <si>
    <t>NV1 HK2 %</t>
  </si>
  <si>
    <t>NV2 HK2 %</t>
  </si>
  <si>
    <t>I</t>
  </si>
  <si>
    <t>Các trường hợp kiêm nhiệm công tác quản lý cấp trường</t>
  </si>
  <si>
    <t>Học kỳ 2:</t>
  </si>
  <si>
    <r>
      <t xml:space="preserve">Kết quả cuối cùng                                      </t>
    </r>
    <r>
      <rPr>
        <sz val="13"/>
        <color theme="1"/>
        <rFont val="Times New Roman"/>
        <family val="1"/>
      </rPr>
      <t>Học kỳ 1:</t>
    </r>
  </si>
  <si>
    <t>HK 1</t>
  </si>
  <si>
    <t>HK 2</t>
  </si>
  <si>
    <t>Định mức</t>
  </si>
  <si>
    <t>LOOKUP</t>
  </si>
  <si>
    <t>Number</t>
  </si>
  <si>
    <t>Miễn giảm</t>
  </si>
  <si>
    <t>&lt;- COVID</t>
  </si>
  <si>
    <t>PHẦN CHUNG</t>
  </si>
  <si>
    <t>I.</t>
  </si>
  <si>
    <t>II.</t>
  </si>
  <si>
    <t>PHẦN TỰ ĐÁNH GIÁ</t>
  </si>
  <si>
    <t>Miễn giảm NV2 do ảnh hưởng của dịch COVID-19:</t>
  </si>
  <si>
    <t>Nội dung giảm trừ do vi phạm (nếu có):</t>
  </si>
  <si>
    <t>Giảm trừ do vi phạm</t>
  </si>
  <si>
    <t>% trừ</t>
  </si>
  <si>
    <t>Vi phạm hành chính, lần 1, có giải trình</t>
  </si>
  <si>
    <t>Vi phạm hành chính, lần 1, không giải trình</t>
  </si>
  <si>
    <t>Vi phạm hành chính, lần 2</t>
  </si>
  <si>
    <t>Bỏ coi thi, lần 1, có giải trình</t>
  </si>
  <si>
    <t>Bỏ coi thi, lần 1, không giải trình</t>
  </si>
  <si>
    <t>Bỏ coi thi, lần 2 trở lên</t>
  </si>
  <si>
    <t>Coi thi muộn, lần 1</t>
  </si>
  <si>
    <t>Coi thi muộn, lần 2</t>
  </si>
  <si>
    <t>Vi phạm về thanh toán tài chính, lần 1</t>
  </si>
  <si>
    <t>Vi phạm về thanh toán tài chính, lần 2</t>
  </si>
  <si>
    <t>Đề tài NCKH quá hạn, &lt;= 1 tháng</t>
  </si>
  <si>
    <t>Đề tài NCKH quá hạn, &gt; 1 tháng</t>
  </si>
  <si>
    <t>Đề tài NCKH bị thanh lý</t>
  </si>
  <si>
    <t>HVCH quá hạn &gt;= 6 tháng</t>
  </si>
  <si>
    <t>NCS quá hạn &gt;= 1 năm</t>
  </si>
  <si>
    <t>HVCH, NCS không hoàn thành nhiệm vụ</t>
  </si>
  <si>
    <t>Danh hiệu tối đa</t>
  </si>
  <si>
    <t>Không đạt LĐTT</t>
  </si>
  <si>
    <t>Danh hiệu được xét tối đa (do vi phạm, nếu có):</t>
  </si>
  <si>
    <t>Hạ 1 mức thi đua</t>
  </si>
  <si>
    <t>% vi phạm:</t>
  </si>
  <si>
    <t>% number:</t>
  </si>
  <si>
    <t/>
  </si>
  <si>
    <t>Đề nghị xét danh hiệu thi đua:</t>
  </si>
  <si>
    <t>Các danh hiệu thi đua</t>
  </si>
  <si>
    <t>Không xét</t>
  </si>
  <si>
    <t>CSTĐ cấp cơ sở</t>
  </si>
  <si>
    <t>CSTĐ cấp Bộ</t>
  </si>
  <si>
    <t>CSTĐ toàn quốc</t>
  </si>
  <si>
    <t>Giảng dạy trong ĐHH mà chưa được HT phê duyệt</t>
  </si>
  <si>
    <t>Giảng dạy ngoài ĐHH mà chưa được HT phê duyệt</t>
  </si>
  <si>
    <t>(Không)</t>
  </si>
  <si>
    <t>LĐTT</t>
  </si>
  <si>
    <t>Quy định xử lý vi phạm trong thực hiện nhiệm vụ</t>
  </si>
  <si>
    <t>Vi phạm hành chính</t>
  </si>
  <si>
    <t>Số lần vi phạm</t>
  </si>
  <si>
    <t>Danh hiệu xét tối đa (nếu đủ đ.kiện)</t>
  </si>
  <si>
    <t>Lần 1</t>
  </si>
  <si>
    <t>Trừ 1% giờ chuẩn NV1</t>
  </si>
  <si>
    <t>Trừ 2% giờ chuẩn NV1</t>
  </si>
  <si>
    <t>Lần 2</t>
  </si>
  <si>
    <t>Trừ 3% giờ chuẩn NV1</t>
  </si>
  <si>
    <t>Lần 3 trở lên</t>
  </si>
  <si>
    <t>Vi phạm công tác coi thi kết thúc học phần</t>
  </si>
  <si>
    <t>Bỏ coi thi</t>
  </si>
  <si>
    <t>Mức xử lý</t>
  </si>
  <si>
    <t>Lần 2 trở lên</t>
  </si>
  <si>
    <t>Coi thi muộn</t>
  </si>
  <si>
    <t>Vi phạm về thanh toán tài chính</t>
  </si>
  <si>
    <t>Vi phạm về nghiên cứu khoa học</t>
  </si>
  <si>
    <t>Lần 1, có giải trình</t>
  </si>
  <si>
    <t>Lần 1, không giải trình</t>
  </si>
  <si>
    <t>Thời gian quá hạn</t>
  </si>
  <si>
    <t>Xét danh hiệu thi đua</t>
  </si>
  <si>
    <t>&lt;= 1 tháng</t>
  </si>
  <si>
    <t>&gt; 1 tháng</t>
  </si>
  <si>
    <t>Đề tài bị thanh lý</t>
  </si>
  <si>
    <t>Vi phạm hành chính, lần 3 trở lên</t>
  </si>
  <si>
    <t>Coi thi muộn, lần 3 trở lên</t>
  </si>
  <si>
    <t>Vi phạm về thanh toán tài chính, lần 3 trở lên</t>
  </si>
  <si>
    <t>Các vi phạm khác</t>
  </si>
  <si>
    <t>GV tham gia giảng dạy ĐH chính quy cho các cơ sở trong ĐHH mà chưa được Hiệu trưởng phê duyệt</t>
  </si>
  <si>
    <t>GV tham gia giảng dạy cho các cơ sở ngoài ĐHH mà chưa được Hiệu trưởng phê duyệt</t>
  </si>
  <si>
    <t>Học viên cao học, nghiên cứu sinh quá hạn</t>
  </si>
  <si>
    <t>(Không tính % do miễn 100% giờ chuẩn, đơn vị tự đánh giá)</t>
  </si>
  <si>
    <t>NV 3</t>
  </si>
  <si>
    <t>Bộ môn / Tổ Công tác:</t>
  </si>
  <si>
    <t>Công nghệ phần mềm</t>
  </si>
  <si>
    <t>Nguyễn Văn A</t>
  </si>
  <si>
    <t>Mẫu 5a</t>
  </si>
  <si>
    <t>&gt;=100%</t>
  </si>
  <si>
    <t>&gt;=70%</t>
  </si>
  <si>
    <t>&lt;70%</t>
  </si>
  <si>
    <t>&lt;100%</t>
  </si>
  <si>
    <t>AND</t>
  </si>
  <si>
    <t>OR</t>
  </si>
  <si>
    <t>Hiệu trưởng</t>
  </si>
  <si>
    <t>Chủ tịch Hội đồng trường</t>
  </si>
  <si>
    <r>
      <t>ĐỊNH MỨC MIỄN GIẢM CÁC NHIỆM VỤ CHO GIẢNG VIÊN</t>
    </r>
    <r>
      <rPr>
        <b/>
        <i/>
        <sz val="13"/>
        <color theme="1"/>
        <rFont val="Times New Roman"/>
        <family val="1"/>
      </rPr>
      <t xml:space="preserve"> </t>
    </r>
    <r>
      <rPr>
        <b/>
        <i/>
        <sz val="13"/>
        <color rgb="FFFF0000"/>
        <rFont val="Times New Roman"/>
        <family val="1"/>
      </rPr>
      <t>(Đánh dấu chọn vào các ô tương ứng)</t>
    </r>
  </si>
  <si>
    <t>Trưởng bộ môn</t>
  </si>
  <si>
    <t>Trợ lý giáo vụ khoa</t>
  </si>
  <si>
    <t>Phó Trưởng bộ môn</t>
  </si>
  <si>
    <t>Bí thư Liên chi đoàn</t>
  </si>
  <si>
    <t>% miễn giảm
NV1</t>
  </si>
  <si>
    <t>% miễn giảm
NV2</t>
  </si>
  <si>
    <t>Thư ký Hội đồng trường</t>
  </si>
  <si>
    <t>Trưởng phòng, Giám đốc TT Thông tin Thư viện</t>
  </si>
  <si>
    <t>Trưởng phòng thí nghiệm</t>
  </si>
  <si>
    <t>Phó Bí thư Liên chi đoàn</t>
  </si>
  <si>
    <r>
      <t>Giảng viên (</t>
    </r>
    <r>
      <rPr>
        <i/>
        <sz val="13"/>
        <color theme="1"/>
        <rFont val="Times New Roman"/>
        <family val="1"/>
      </rPr>
      <t>thuộc khoa LLCT</t>
    </r>
    <r>
      <rPr>
        <sz val="13"/>
        <color theme="1"/>
        <rFont val="Times New Roman"/>
        <family val="1"/>
      </rPr>
      <t>) giảng dạy các học phần chính trị</t>
    </r>
  </si>
  <si>
    <t>Bí thư Đảng uỷ, Chủ tịch công đoàn</t>
  </si>
  <si>
    <t>Phó Chủ tịch công đoàn</t>
  </si>
  <si>
    <t>Trưởng ban TTND</t>
  </si>
  <si>
    <t>Trưởng ban Nữ công</t>
  </si>
  <si>
    <t>Chủ tịch Hội CCB</t>
  </si>
  <si>
    <t>Phó Bí thư Đảng ủy</t>
  </si>
  <si>
    <t>UV Đảng ủy</t>
  </si>
  <si>
    <t>UV BCH công đoàn</t>
  </si>
  <si>
    <t>Chủ tịch CĐBP</t>
  </si>
  <si>
    <t>Phó Trưởng ban TTND</t>
  </si>
  <si>
    <t>Phó chủ tịch Hội CCB</t>
  </si>
  <si>
    <t>Bí thư Chi bộ</t>
  </si>
  <si>
    <t>UV Chi ủy</t>
  </si>
  <si>
    <t>UV BCH CĐBP</t>
  </si>
  <si>
    <t>Phó Chủ tịch CĐBP</t>
  </si>
  <si>
    <t>Phó Bí thư Chi bộ</t>
  </si>
  <si>
    <t>a</t>
  </si>
  <si>
    <t>b</t>
  </si>
  <si>
    <t>UV thường vụ Đảng uỷ</t>
  </si>
  <si>
    <t>UV thường vụ công đoàn trường</t>
  </si>
  <si>
    <t>UV thường vụ Đoàn trường</t>
  </si>
  <si>
    <t>Học cao cấp chính trị (tập trung)</t>
  </si>
  <si>
    <t>Học cao cấp chính trị (không tập trung)</t>
  </si>
  <si>
    <t>Học cao cấp chính trị (hoàn thiện)</t>
  </si>
  <si>
    <t>Học trung cấp chính trị</t>
  </si>
  <si>
    <t>Trợ lý cố vấn học tập</t>
  </si>
  <si>
    <t>Trợ lý nghiên cứu khoa học</t>
  </si>
  <si>
    <t>Trợ lý tổ chức và CTSV</t>
  </si>
  <si>
    <t>Trợ lý bảo đảm chất lượng GD</t>
  </si>
  <si>
    <t>Trợ lý sau đại học</t>
  </si>
  <si>
    <t>Đánh giá, phân loại viên chức theo khối lượng đã thực hiện:</t>
  </si>
  <si>
    <t>Viên chức tự đánh giá, phân loại:</t>
  </si>
  <si>
    <t>Bí thư Đoàn Trường</t>
  </si>
  <si>
    <t>Chủ tịch Hội sinh viên Trường</t>
  </si>
  <si>
    <t>Phó chủ tịch Hội sinh viên Trường</t>
  </si>
  <si>
    <t>BẢN TÍNH TOÁN PHẦN TRĂM KHỐI LƯỢNG THỰC HIỆN TỪNG NHIỆM VỤ</t>
  </si>
  <si>
    <t>ĐỀ ĐÁNH GIÁ, PHÂN LOẠI VIÊN CHỨC, NGƯỜI LAO ĐỘNG NĂM HỌC 2019 - 2020</t>
  </si>
  <si>
    <t>Phó bí thư Đoàn Trường</t>
  </si>
  <si>
    <t>MAX I</t>
  </si>
  <si>
    <t>II</t>
  </si>
  <si>
    <t>III</t>
  </si>
  <si>
    <t>(Mẫu dành cho Giảng viên, phiên bản GV.2020.26)</t>
  </si>
  <si>
    <t>SUM I</t>
  </si>
  <si>
    <t>Thừa Thiên Huế, ngày  …  tháng  …  năm 20 …</t>
  </si>
  <si>
    <t>MAX II</t>
  </si>
  <si>
    <t>SUM II</t>
  </si>
  <si>
    <t>Các trường hợp kiêm nhiệm khác</t>
  </si>
  <si>
    <t>Nghiên cứu sinh tập trung (trong thời hạn QĐ cử đi học)</t>
  </si>
  <si>
    <t>Nghiên cứu sinh không tập trung (trong thời hạn QĐ cử đi học)</t>
  </si>
  <si>
    <t>Nghiên cứu sinh được gia hạn</t>
  </si>
  <si>
    <t>Các trường hợp miễn giảm theo chế độ</t>
  </si>
  <si>
    <t>Tổng biên tập Tạp chí KH&amp;CN Trường</t>
  </si>
  <si>
    <t>Phó tổng biên tập Tạp chí KH&amp;CN Trường</t>
  </si>
  <si>
    <t>Phụ trách Khối chuyên</t>
  </si>
  <si>
    <t>MAX III</t>
  </si>
  <si>
    <t>SUM III</t>
  </si>
  <si>
    <t>SUM ALL</t>
  </si>
  <si>
    <t>Phần 2 của NV1 -&gt; so sánh tổng lũy tiến và 50% còn lại</t>
  </si>
  <si>
    <t>Final NV1 -&gt; Phần 1 + Phần 2</t>
  </si>
  <si>
    <t>Final của NV2 -&gt; MAX ALL</t>
  </si>
  <si>
    <t>Tổng lũy tiến các diện đã chọn, trừ Phần 1 -&gt; SUM ALL - MAX I&amp;II</t>
  </si>
  <si>
    <t>Phần 1 của NV1 -&gt; MAX I&amp;II</t>
  </si>
  <si>
    <t>50% của phần còn lại sau khi trừ Phần 1 -&gt; (100 - MAX I&amp;II)/2</t>
  </si>
  <si>
    <r>
      <rPr>
        <b/>
        <sz val="13"/>
        <color rgb="FFFF0000"/>
        <rFont val="Times New Roman"/>
        <family val="1"/>
      </rPr>
      <t>GHI CHÚ:</t>
    </r>
    <r>
      <rPr>
        <sz val="13"/>
        <color theme="1"/>
        <rFont val="Times New Roman"/>
        <family val="1"/>
      </rPr>
      <t xml:space="preserve">
- Giờ miễn giảm NV1 là tổng của 2 phần:
    + Phần 1: chọn diện miễn giảm có % cao nhất trong các diện miễn giảm được đánh dấu chọn ở mục I và II;
    + Phần 2: tính tổng % của các diện miễn giảm được đánh dấu chọn khác, ngoại trừ diện đã tính ở Phần 1</t>
    </r>
    <r>
      <rPr>
        <b/>
        <sz val="13"/>
        <color theme="1"/>
        <rFont val="Times New Roman"/>
        <family val="1"/>
      </rPr>
      <t xml:space="preserve">, </t>
    </r>
    <r>
      <rPr>
        <sz val="13"/>
        <color theme="1"/>
        <rFont val="Times New Roman"/>
        <family val="1"/>
      </rPr>
      <t>với quy định tổng này không quá 50% của số giờ chuẩn còn lại sau khi đã trừ giờ miễn giảm ở Phần 1;
- Giờ miễn giảm NV2: chỉ chọn % cao nhất trong tất cả các diện miễn giảm được đánh dấu chọn.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</si>
</sst>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0.0"/>
  </numFmts>
  <fonts count="35" x14ac:knownFonts="1">
    <font>
      <sz val="11"/>
      <color theme="1"/>
      <name val="Calibri"/>
      <family val="2"/>
      <scheme val="minor"/>
    </font>
    <font>
      <sz val="11"/>
      <name val="Times New Roman"/>
      <family val="1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i/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1"/>
      <color rgb="FFFF0000"/>
      <name val="Times New Roman"/>
      <family val="1"/>
    </font>
    <font>
      <i/>
      <sz val="11"/>
      <name val="Calibri"/>
      <family val="2"/>
      <scheme val="minor"/>
    </font>
    <font>
      <b/>
      <sz val="12"/>
      <name val="Times New Roman"/>
      <family val="1"/>
    </font>
    <font>
      <u/>
      <sz val="11"/>
      <color theme="10"/>
      <name val="Calibri"/>
      <family val="2"/>
      <scheme val="minor"/>
    </font>
    <font>
      <b/>
      <sz val="13"/>
      <color theme="1"/>
      <name val="Times New Roman"/>
      <family val="1"/>
    </font>
    <font>
      <sz val="13"/>
      <color theme="1"/>
      <name val="Times New Roman"/>
      <family val="1"/>
    </font>
    <font>
      <i/>
      <sz val="13"/>
      <color theme="1"/>
      <name val="Times New Roman"/>
      <family val="1"/>
    </font>
    <font>
      <b/>
      <sz val="13"/>
      <name val="Times New Roman"/>
      <family val="1"/>
    </font>
    <font>
      <sz val="13"/>
      <name val="Times New Roman"/>
      <family val="1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Times New Roman"/>
      <family val="1"/>
    </font>
    <font>
      <b/>
      <sz val="13"/>
      <color rgb="FFFF0000"/>
      <name val="Times New Roman"/>
      <family val="1"/>
    </font>
    <font>
      <i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color rgb="FFFF0000"/>
      <name val="Times New Roman"/>
      <family val="1"/>
    </font>
    <font>
      <sz val="12"/>
      <name val="Times New Roman"/>
      <family val="1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i/>
      <sz val="14"/>
      <color theme="10"/>
      <name val="Times New Roman"/>
      <family val="1"/>
    </font>
    <font>
      <sz val="14"/>
      <name val="Times New Roman"/>
      <family val="1"/>
    </font>
    <font>
      <i/>
      <sz val="14"/>
      <color theme="1"/>
      <name val="Times New Roman"/>
      <family val="1"/>
    </font>
    <font>
      <b/>
      <sz val="14"/>
      <color rgb="FFFF0000"/>
      <name val="Times New Roman"/>
      <family val="1"/>
    </font>
    <font>
      <b/>
      <i/>
      <sz val="13"/>
      <color theme="1"/>
      <name val="Times New Roman"/>
      <family val="1"/>
    </font>
    <font>
      <b/>
      <i/>
      <sz val="13"/>
      <color rgb="FFFF0000"/>
      <name val="Times New Roman"/>
      <family val="1"/>
    </font>
  </fonts>
  <fills count="14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</borders>
  <cellStyleXfs count="3">
    <xf numFmtId="0" fontId="0" fillId="0" borderId="0"/>
    <xf numFmtId="9" fontId="2" fillId="0" borderId="0" applyFont="0" applyFill="0" applyBorder="0" applyAlignment="0" applyProtection="0"/>
    <xf numFmtId="0" fontId="10" fillId="0" borderId="0" applyNumberFormat="0" applyFill="0" applyBorder="0" applyAlignment="0" applyProtection="0"/>
  </cellStyleXfs>
  <cellXfs count="211">
    <xf numFmtId="0" fontId="0" fillId="0" borderId="0" xfId="0"/>
    <xf numFmtId="0" fontId="3" fillId="2" borderId="0" xfId="0" applyFont="1" applyFill="1" applyAlignment="1">
      <alignment wrapText="1"/>
    </xf>
    <xf numFmtId="0" fontId="3" fillId="2" borderId="0" xfId="0" applyFont="1" applyFill="1" applyAlignment="1">
      <alignment vertical="top" wrapText="1"/>
    </xf>
    <xf numFmtId="0" fontId="3" fillId="2" borderId="0" xfId="0" applyFont="1" applyFill="1"/>
    <xf numFmtId="0" fontId="3" fillId="2" borderId="0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vertical="top" wrapText="1"/>
    </xf>
    <xf numFmtId="0" fontId="3" fillId="2" borderId="0" xfId="0" applyFont="1" applyFill="1" applyAlignment="1"/>
    <xf numFmtId="0" fontId="3" fillId="2" borderId="0" xfId="0" applyFont="1" applyFill="1" applyBorder="1" applyAlignment="1">
      <alignment wrapText="1"/>
    </xf>
    <xf numFmtId="0" fontId="4" fillId="2" borderId="0" xfId="0" applyFont="1" applyFill="1" applyBorder="1" applyAlignment="1">
      <alignment vertical="top" wrapText="1"/>
    </xf>
    <xf numFmtId="9" fontId="3" fillId="2" borderId="0" xfId="0" applyNumberFormat="1" applyFont="1" applyFill="1" applyBorder="1" applyAlignment="1">
      <alignment vertical="top" wrapText="1"/>
    </xf>
    <xf numFmtId="0" fontId="5" fillId="2" borderId="0" xfId="0" applyFont="1" applyFill="1" applyBorder="1" applyAlignment="1" applyProtection="1">
      <alignment horizontal="right" vertical="center"/>
    </xf>
    <xf numFmtId="0" fontId="3" fillId="2" borderId="0" xfId="0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>
      <alignment vertical="center" wrapText="1"/>
    </xf>
    <xf numFmtId="0" fontId="6" fillId="2" borderId="0" xfId="0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>
      <alignment wrapText="1"/>
    </xf>
    <xf numFmtId="0" fontId="7" fillId="0" borderId="0" xfId="0" applyFont="1"/>
    <xf numFmtId="0" fontId="3" fillId="0" borderId="0" xfId="0" applyFont="1"/>
    <xf numFmtId="9" fontId="0" fillId="0" borderId="0" xfId="0" applyNumberFormat="1"/>
    <xf numFmtId="0" fontId="0" fillId="5" borderId="1" xfId="0" applyFill="1" applyBorder="1"/>
    <xf numFmtId="0" fontId="8" fillId="2" borderId="0" xfId="0" applyFont="1" applyFill="1" applyBorder="1" applyAlignment="1" applyProtection="1">
      <alignment horizontal="right" vertical="center"/>
    </xf>
    <xf numFmtId="0" fontId="1" fillId="2" borderId="0" xfId="0" applyFont="1" applyFill="1" applyBorder="1" applyAlignment="1" applyProtection="1">
      <alignment vertical="center"/>
    </xf>
    <xf numFmtId="0" fontId="9" fillId="2" borderId="0" xfId="0" applyFont="1" applyFill="1" applyBorder="1" applyAlignment="1" applyProtection="1">
      <alignment vertical="center"/>
    </xf>
    <xf numFmtId="0" fontId="1" fillId="2" borderId="0" xfId="0" applyFont="1" applyFill="1"/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 applyProtection="1">
      <alignment vertical="center"/>
    </xf>
    <xf numFmtId="0" fontId="0" fillId="0" borderId="0" xfId="0" quotePrefix="1"/>
    <xf numFmtId="9" fontId="0" fillId="0" borderId="0" xfId="0" quotePrefix="1" applyNumberFormat="1"/>
    <xf numFmtId="0" fontId="11" fillId="4" borderId="1" xfId="0" applyFont="1" applyFill="1" applyBorder="1" applyAlignment="1" applyProtection="1">
      <alignment horizontal="center" vertical="center" wrapText="1"/>
      <protection hidden="1"/>
    </xf>
    <xf numFmtId="0" fontId="12" fillId="7" borderId="1" xfId="0" applyNumberFormat="1" applyFont="1" applyFill="1" applyBorder="1" applyAlignment="1" applyProtection="1">
      <alignment horizontal="center" vertical="center" wrapText="1"/>
      <protection hidden="1"/>
    </xf>
    <xf numFmtId="0" fontId="12" fillId="7" borderId="2" xfId="0" applyNumberFormat="1" applyFont="1" applyFill="1" applyBorder="1" applyAlignment="1" applyProtection="1">
      <alignment horizontal="center" vertical="center" wrapText="1"/>
      <protection hidden="1"/>
    </xf>
    <xf numFmtId="0" fontId="12" fillId="5" borderId="1" xfId="0" applyFont="1" applyFill="1" applyBorder="1" applyAlignment="1" applyProtection="1">
      <alignment horizontal="center" vertical="center" wrapText="1"/>
      <protection hidden="1"/>
    </xf>
    <xf numFmtId="0" fontId="18" fillId="5" borderId="1" xfId="0" applyFont="1" applyFill="1" applyBorder="1" applyAlignment="1" applyProtection="1">
      <alignment vertical="center"/>
      <protection hidden="1"/>
    </xf>
    <xf numFmtId="0" fontId="15" fillId="7" borderId="1" xfId="0" applyFont="1" applyFill="1" applyBorder="1" applyAlignment="1" applyProtection="1">
      <alignment horizontal="center" vertical="center" wrapText="1"/>
      <protection hidden="1"/>
    </xf>
    <xf numFmtId="0" fontId="15" fillId="7" borderId="2" xfId="0" applyFont="1" applyFill="1" applyBorder="1" applyAlignment="1" applyProtection="1">
      <alignment horizontal="center" vertical="center" wrapText="1"/>
      <protection hidden="1"/>
    </xf>
    <xf numFmtId="0" fontId="15" fillId="5" borderId="1" xfId="0" applyFont="1" applyFill="1" applyBorder="1" applyAlignment="1" applyProtection="1">
      <alignment horizontal="center" vertical="center" wrapText="1"/>
      <protection hidden="1"/>
    </xf>
    <xf numFmtId="0" fontId="14" fillId="4" borderId="1" xfId="0" applyFont="1" applyFill="1" applyBorder="1" applyAlignment="1" applyProtection="1">
      <alignment horizontal="center" vertical="center" wrapText="1"/>
      <protection hidden="1"/>
    </xf>
    <xf numFmtId="0" fontId="12" fillId="7" borderId="1" xfId="0" applyFont="1" applyFill="1" applyBorder="1" applyAlignment="1" applyProtection="1">
      <alignment horizontal="center" vertical="center" wrapText="1"/>
      <protection hidden="1"/>
    </xf>
    <xf numFmtId="0" fontId="12" fillId="7" borderId="2" xfId="0" applyFont="1" applyFill="1" applyBorder="1" applyAlignment="1" applyProtection="1">
      <alignment horizontal="center" vertical="center" wrapText="1"/>
      <protection hidden="1"/>
    </xf>
    <xf numFmtId="0" fontId="12" fillId="7" borderId="1" xfId="0" quotePrefix="1" applyFont="1" applyFill="1" applyBorder="1" applyAlignment="1" applyProtection="1">
      <alignment horizontal="center" vertical="center" wrapText="1"/>
      <protection hidden="1"/>
    </xf>
    <xf numFmtId="0" fontId="12" fillId="4" borderId="1" xfId="0" applyFont="1" applyFill="1" applyBorder="1" applyAlignment="1" applyProtection="1">
      <alignment horizontal="center" vertical="center" wrapText="1"/>
      <protection hidden="1"/>
    </xf>
    <xf numFmtId="0" fontId="0" fillId="8" borderId="0" xfId="0" applyFill="1" applyProtection="1">
      <protection hidden="1"/>
    </xf>
    <xf numFmtId="0" fontId="11" fillId="8" borderId="1" xfId="0" applyFont="1" applyFill="1" applyBorder="1" applyAlignment="1" applyProtection="1">
      <alignment horizontal="center" vertical="center" wrapText="1"/>
      <protection hidden="1"/>
    </xf>
    <xf numFmtId="0" fontId="0" fillId="8" borderId="1" xfId="0" applyFill="1" applyBorder="1" applyProtection="1">
      <protection hidden="1"/>
    </xf>
    <xf numFmtId="0" fontId="0" fillId="8" borderId="1" xfId="0" applyFill="1" applyBorder="1" applyAlignment="1" applyProtection="1">
      <alignment vertical="center"/>
      <protection hidden="1"/>
    </xf>
    <xf numFmtId="0" fontId="17" fillId="8" borderId="0" xfId="0" applyFont="1" applyFill="1" applyProtection="1">
      <protection hidden="1"/>
    </xf>
    <xf numFmtId="0" fontId="16" fillId="8" borderId="0" xfId="0" applyFont="1" applyFill="1" applyProtection="1">
      <protection hidden="1"/>
    </xf>
    <xf numFmtId="0" fontId="12" fillId="4" borderId="0" xfId="0" applyFont="1" applyFill="1" applyProtection="1">
      <protection hidden="1"/>
    </xf>
    <xf numFmtId="0" fontId="11" fillId="4" borderId="0" xfId="0" applyFont="1" applyFill="1" applyProtection="1">
      <protection hidden="1"/>
    </xf>
    <xf numFmtId="0" fontId="0" fillId="4" borderId="0" xfId="0" applyFill="1" applyProtection="1">
      <protection hidden="1"/>
    </xf>
    <xf numFmtId="0" fontId="11" fillId="4" borderId="2" xfId="0" applyFont="1" applyFill="1" applyBorder="1" applyAlignment="1" applyProtection="1">
      <alignment horizontal="center" vertical="center" wrapText="1"/>
      <protection hidden="1"/>
    </xf>
    <xf numFmtId="0" fontId="12" fillId="4" borderId="1" xfId="0" applyNumberFormat="1" applyFont="1" applyFill="1" applyBorder="1" applyAlignment="1" applyProtection="1">
      <alignment vertical="center" wrapText="1"/>
      <protection hidden="1"/>
    </xf>
    <xf numFmtId="0" fontId="0" fillId="4" borderId="1" xfId="0" applyFill="1" applyBorder="1" applyAlignment="1" applyProtection="1">
      <alignment vertical="center"/>
      <protection locked="0"/>
    </xf>
    <xf numFmtId="0" fontId="15" fillId="4" borderId="1" xfId="0" applyFont="1" applyFill="1" applyBorder="1" applyAlignment="1" applyProtection="1">
      <alignment horizontal="center" vertical="center" wrapText="1"/>
      <protection hidden="1"/>
    </xf>
    <xf numFmtId="0" fontId="15" fillId="4" borderId="1" xfId="0" applyFont="1" applyFill="1" applyBorder="1" applyAlignment="1" applyProtection="1">
      <alignment horizontal="justify" vertical="center" wrapText="1"/>
      <protection hidden="1"/>
    </xf>
    <xf numFmtId="0" fontId="17" fillId="4" borderId="1" xfId="0" applyFont="1" applyFill="1" applyBorder="1" applyAlignment="1" applyProtection="1">
      <alignment vertical="center"/>
      <protection locked="0"/>
    </xf>
    <xf numFmtId="0" fontId="12" fillId="4" borderId="1" xfId="0" applyFont="1" applyFill="1" applyBorder="1" applyAlignment="1" applyProtection="1">
      <alignment horizontal="justify" vertical="center" wrapText="1"/>
      <protection hidden="1"/>
    </xf>
    <xf numFmtId="0" fontId="0" fillId="5" borderId="0" xfId="0" applyFill="1" applyProtection="1">
      <protection hidden="1"/>
    </xf>
    <xf numFmtId="0" fontId="17" fillId="5" borderId="0" xfId="0" applyFont="1" applyFill="1" applyProtection="1">
      <protection hidden="1"/>
    </xf>
    <xf numFmtId="0" fontId="0" fillId="10" borderId="1" xfId="0" applyFill="1" applyBorder="1" applyAlignment="1" applyProtection="1">
      <alignment vertical="center"/>
      <protection hidden="1"/>
    </xf>
    <xf numFmtId="0" fontId="12" fillId="9" borderId="1" xfId="0" applyFont="1" applyFill="1" applyBorder="1" applyAlignment="1" applyProtection="1">
      <alignment horizontal="center" vertical="center" wrapText="1"/>
      <protection hidden="1"/>
    </xf>
    <xf numFmtId="0" fontId="12" fillId="10" borderId="1" xfId="0" applyFont="1" applyFill="1" applyBorder="1" applyAlignment="1" applyProtection="1">
      <alignment horizontal="center" vertical="center" wrapText="1"/>
      <protection hidden="1"/>
    </xf>
    <xf numFmtId="0" fontId="11" fillId="10" borderId="1" xfId="0" applyFont="1" applyFill="1" applyBorder="1" applyAlignment="1" applyProtection="1">
      <alignment horizontal="right" vertical="center" wrapText="1"/>
      <protection hidden="1"/>
    </xf>
    <xf numFmtId="0" fontId="12" fillId="10" borderId="1" xfId="0" applyFont="1" applyFill="1" applyBorder="1" applyAlignment="1" applyProtection="1">
      <alignment horizontal="right" vertical="center" wrapText="1"/>
      <protection hidden="1"/>
    </xf>
    <xf numFmtId="0" fontId="11" fillId="8" borderId="1" xfId="0" applyFont="1" applyFill="1" applyBorder="1" applyAlignment="1" applyProtection="1">
      <alignment horizontal="center" vertical="center" wrapText="1"/>
      <protection locked="0" hidden="1"/>
    </xf>
    <xf numFmtId="0" fontId="0" fillId="8" borderId="1" xfId="0" applyFill="1" applyBorder="1" applyProtection="1">
      <protection locked="0" hidden="1"/>
    </xf>
    <xf numFmtId="0" fontId="0" fillId="8" borderId="1" xfId="0" applyFill="1" applyBorder="1" applyAlignment="1" applyProtection="1">
      <alignment vertical="center"/>
      <protection locked="0" hidden="1"/>
    </xf>
    <xf numFmtId="0" fontId="18" fillId="5" borderId="1" xfId="0" applyFont="1" applyFill="1" applyBorder="1" applyAlignment="1" applyProtection="1">
      <alignment vertical="center"/>
      <protection locked="0" hidden="1"/>
    </xf>
    <xf numFmtId="0" fontId="17" fillId="8" borderId="1" xfId="0" applyFont="1" applyFill="1" applyBorder="1" applyAlignment="1" applyProtection="1">
      <alignment vertical="center"/>
      <protection locked="0" hidden="1"/>
    </xf>
    <xf numFmtId="0" fontId="19" fillId="5" borderId="1" xfId="0" applyFont="1" applyFill="1" applyBorder="1" applyAlignment="1" applyProtection="1">
      <alignment vertical="center"/>
      <protection locked="0" hidden="1"/>
    </xf>
    <xf numFmtId="0" fontId="16" fillId="8" borderId="1" xfId="0" applyFont="1" applyFill="1" applyBorder="1" applyAlignment="1" applyProtection="1">
      <alignment vertical="center"/>
      <protection locked="0" hidden="1"/>
    </xf>
    <xf numFmtId="164" fontId="11" fillId="10" borderId="1" xfId="0" quotePrefix="1" applyNumberFormat="1" applyFont="1" applyFill="1" applyBorder="1" applyAlignment="1" applyProtection="1">
      <alignment horizontal="center" vertical="center" wrapText="1"/>
      <protection hidden="1"/>
    </xf>
    <xf numFmtId="164" fontId="11" fillId="10" borderId="2" xfId="0" applyNumberFormat="1" applyFont="1" applyFill="1" applyBorder="1" applyAlignment="1" applyProtection="1">
      <alignment horizontal="center" vertical="center" wrapText="1"/>
      <protection hidden="1"/>
    </xf>
    <xf numFmtId="164" fontId="11" fillId="10" borderId="1" xfId="0" applyNumberFormat="1" applyFont="1" applyFill="1" applyBorder="1" applyAlignment="1" applyProtection="1">
      <alignment horizontal="center" vertical="center" wrapText="1"/>
      <protection hidden="1"/>
    </xf>
    <xf numFmtId="0" fontId="21" fillId="11" borderId="1" xfId="0" applyFont="1" applyFill="1" applyBorder="1" applyAlignment="1" applyProtection="1">
      <alignment vertical="center"/>
    </xf>
    <xf numFmtId="0" fontId="1" fillId="11" borderId="1" xfId="0" applyFont="1" applyFill="1" applyBorder="1" applyAlignment="1" applyProtection="1">
      <alignment vertical="center"/>
    </xf>
    <xf numFmtId="0" fontId="21" fillId="12" borderId="1" xfId="0" applyFont="1" applyFill="1" applyBorder="1" applyAlignment="1" applyProtection="1">
      <alignment vertical="center"/>
    </xf>
    <xf numFmtId="0" fontId="21" fillId="12" borderId="1" xfId="0" applyFont="1" applyFill="1" applyBorder="1" applyAlignment="1" applyProtection="1">
      <alignment horizontal="center" vertical="center"/>
    </xf>
    <xf numFmtId="0" fontId="1" fillId="12" borderId="1" xfId="0" applyFont="1" applyFill="1" applyBorder="1" applyAlignment="1" applyProtection="1">
      <alignment vertical="center"/>
    </xf>
    <xf numFmtId="0" fontId="1" fillId="13" borderId="1" xfId="0" applyFont="1" applyFill="1" applyBorder="1" applyAlignment="1" applyProtection="1">
      <alignment vertical="center"/>
    </xf>
    <xf numFmtId="0" fontId="21" fillId="13" borderId="1" xfId="0" applyFont="1" applyFill="1" applyBorder="1" applyAlignment="1" applyProtection="1">
      <alignment vertical="center"/>
    </xf>
    <xf numFmtId="0" fontId="21" fillId="11" borderId="1" xfId="0" applyFont="1" applyFill="1" applyBorder="1" applyAlignment="1" applyProtection="1">
      <alignment horizontal="center" vertical="center"/>
    </xf>
    <xf numFmtId="0" fontId="23" fillId="4" borderId="0" xfId="0" applyFont="1" applyFill="1" applyBorder="1" applyAlignment="1" applyProtection="1">
      <alignment horizontal="right" vertical="center"/>
      <protection hidden="1"/>
    </xf>
    <xf numFmtId="0" fontId="6" fillId="4" borderId="0" xfId="0" applyFont="1" applyFill="1" applyBorder="1" applyAlignment="1" applyProtection="1">
      <alignment vertical="center"/>
      <protection hidden="1"/>
    </xf>
    <xf numFmtId="0" fontId="6" fillId="4" borderId="0" xfId="0" applyFont="1" applyFill="1" applyBorder="1" applyAlignment="1" applyProtection="1">
      <alignment horizontal="left" vertical="center" wrapText="1"/>
      <protection hidden="1"/>
    </xf>
    <xf numFmtId="0" fontId="24" fillId="4" borderId="0" xfId="0" applyFont="1" applyFill="1" applyBorder="1" applyAlignment="1" applyProtection="1">
      <alignment vertical="center" wrapText="1"/>
      <protection hidden="1"/>
    </xf>
    <xf numFmtId="0" fontId="24" fillId="4" borderId="0" xfId="0" applyFont="1" applyFill="1" applyBorder="1" applyAlignment="1" applyProtection="1">
      <alignment vertical="center"/>
      <protection hidden="1"/>
    </xf>
    <xf numFmtId="0" fontId="25" fillId="0" borderId="0" xfId="0" applyFont="1"/>
    <xf numFmtId="0" fontId="9" fillId="2" borderId="1" xfId="0" applyFont="1" applyFill="1" applyBorder="1" applyAlignment="1">
      <alignment vertical="top" wrapText="1"/>
    </xf>
    <xf numFmtId="0" fontId="26" fillId="2" borderId="1" xfId="0" applyFont="1" applyFill="1" applyBorder="1" applyAlignment="1">
      <alignment wrapText="1"/>
    </xf>
    <xf numFmtId="0" fontId="26" fillId="2" borderId="1" xfId="0" applyFont="1" applyFill="1" applyBorder="1" applyAlignment="1">
      <alignment vertical="top" wrapText="1"/>
    </xf>
    <xf numFmtId="0" fontId="9" fillId="2" borderId="1" xfId="0" applyFont="1" applyFill="1" applyBorder="1" applyAlignment="1">
      <alignment wrapText="1"/>
    </xf>
    <xf numFmtId="0" fontId="25" fillId="0" borderId="0" xfId="0" applyFont="1" applyFill="1" applyBorder="1" applyAlignment="1">
      <alignment vertical="top" wrapText="1"/>
    </xf>
    <xf numFmtId="9" fontId="25" fillId="0" borderId="0" xfId="0" applyNumberFormat="1" applyFont="1" applyFill="1" applyBorder="1" applyAlignment="1">
      <alignment wrapText="1"/>
    </xf>
    <xf numFmtId="0" fontId="6" fillId="3" borderId="1" xfId="0" applyFont="1" applyFill="1" applyBorder="1"/>
    <xf numFmtId="0" fontId="24" fillId="0" borderId="0" xfId="0" applyFont="1"/>
    <xf numFmtId="0" fontId="24" fillId="3" borderId="1" xfId="0" applyFont="1" applyFill="1" applyBorder="1"/>
    <xf numFmtId="9" fontId="24" fillId="3" borderId="1" xfId="0" applyNumberFormat="1" applyFont="1" applyFill="1" applyBorder="1"/>
    <xf numFmtId="9" fontId="1" fillId="2" borderId="1" xfId="0" applyNumberFormat="1" applyFont="1" applyFill="1" applyBorder="1" applyAlignment="1" applyProtection="1">
      <alignment vertical="center"/>
    </xf>
    <xf numFmtId="0" fontId="24" fillId="3" borderId="1" xfId="0" quotePrefix="1" applyFont="1" applyFill="1" applyBorder="1"/>
    <xf numFmtId="0" fontId="11" fillId="5" borderId="1" xfId="0" applyFont="1" applyFill="1" applyBorder="1" applyAlignment="1">
      <alignment vertical="center"/>
    </xf>
    <xf numFmtId="0" fontId="0" fillId="5" borderId="0" xfId="0" applyFill="1"/>
    <xf numFmtId="0" fontId="18" fillId="5" borderId="0" xfId="0" applyFont="1" applyFill="1"/>
    <xf numFmtId="0" fontId="24" fillId="5" borderId="0" xfId="0" applyFont="1" applyFill="1"/>
    <xf numFmtId="0" fontId="12" fillId="4" borderId="1" xfId="0" applyFont="1" applyFill="1" applyBorder="1" applyAlignment="1">
      <alignment vertical="center"/>
    </xf>
    <xf numFmtId="0" fontId="12" fillId="4" borderId="1" xfId="0" applyFont="1" applyFill="1" applyBorder="1" applyAlignment="1">
      <alignment vertical="center" wrapText="1"/>
    </xf>
    <xf numFmtId="0" fontId="27" fillId="4" borderId="0" xfId="0" applyFont="1" applyFill="1" applyBorder="1" applyAlignment="1" applyProtection="1">
      <alignment horizontal="right" vertical="center" wrapText="1"/>
      <protection hidden="1"/>
    </xf>
    <xf numFmtId="0" fontId="27" fillId="4" borderId="0" xfId="0" applyFont="1" applyFill="1" applyBorder="1" applyAlignment="1" applyProtection="1">
      <alignment vertical="center" wrapText="1"/>
      <protection hidden="1"/>
    </xf>
    <xf numFmtId="0" fontId="28" fillId="4" borderId="0" xfId="0" applyFont="1" applyFill="1" applyBorder="1" applyAlignment="1" applyProtection="1">
      <alignment vertical="center" wrapText="1"/>
      <protection hidden="1"/>
    </xf>
    <xf numFmtId="0" fontId="28" fillId="4" borderId="0" xfId="0" applyFont="1" applyFill="1" applyBorder="1" applyAlignment="1" applyProtection="1">
      <alignment vertical="center"/>
      <protection hidden="1"/>
    </xf>
    <xf numFmtId="0" fontId="28" fillId="4" borderId="0" xfId="0" applyFont="1" applyFill="1" applyBorder="1" applyAlignment="1" applyProtection="1">
      <alignment horizontal="right" vertical="center"/>
      <protection hidden="1"/>
    </xf>
    <xf numFmtId="0" fontId="28" fillId="0" borderId="0" xfId="0" applyFont="1" applyBorder="1" applyAlignment="1" applyProtection="1">
      <alignment vertical="center" wrapText="1"/>
      <protection hidden="1"/>
    </xf>
    <xf numFmtId="0" fontId="28" fillId="0" borderId="0" xfId="0" applyFont="1" applyAlignment="1" applyProtection="1">
      <alignment vertical="center" wrapText="1"/>
      <protection hidden="1"/>
    </xf>
    <xf numFmtId="0" fontId="28" fillId="4" borderId="0" xfId="0" applyFont="1" applyFill="1" applyBorder="1" applyAlignment="1" applyProtection="1">
      <alignment horizontal="center" vertical="center" wrapText="1"/>
      <protection hidden="1"/>
    </xf>
    <xf numFmtId="0" fontId="28" fillId="4" borderId="0" xfId="0" applyFont="1" applyFill="1" applyBorder="1" applyAlignment="1" applyProtection="1">
      <alignment horizontal="left" vertical="center" wrapText="1"/>
      <protection hidden="1"/>
    </xf>
    <xf numFmtId="0" fontId="27" fillId="6" borderId="3" xfId="0" applyFont="1" applyFill="1" applyBorder="1" applyAlignment="1" applyProtection="1">
      <alignment horizontal="center" vertical="center" wrapText="1"/>
      <protection hidden="1"/>
    </xf>
    <xf numFmtId="0" fontId="27" fillId="4" borderId="0" xfId="0" applyFont="1" applyFill="1" applyBorder="1" applyAlignment="1" applyProtection="1">
      <alignment horizontal="left" vertical="top" wrapText="1"/>
      <protection hidden="1"/>
    </xf>
    <xf numFmtId="0" fontId="27" fillId="4" borderId="0" xfId="0" applyFont="1" applyFill="1" applyBorder="1" applyAlignment="1" applyProtection="1">
      <alignment horizontal="center" vertical="top" wrapText="1"/>
      <protection hidden="1"/>
    </xf>
    <xf numFmtId="164" fontId="28" fillId="6" borderId="3" xfId="1" applyNumberFormat="1" applyFont="1" applyFill="1" applyBorder="1" applyAlignment="1" applyProtection="1">
      <alignment horizontal="center" vertical="center" wrapText="1"/>
      <protection hidden="1"/>
    </xf>
    <xf numFmtId="164" fontId="28" fillId="6" borderId="1" xfId="1" applyNumberFormat="1" applyFont="1" applyFill="1" applyBorder="1" applyAlignment="1" applyProtection="1">
      <alignment horizontal="center" vertical="center" wrapText="1"/>
      <protection hidden="1"/>
    </xf>
    <xf numFmtId="165" fontId="28" fillId="3" borderId="1" xfId="1" applyNumberFormat="1" applyFont="1" applyFill="1" applyBorder="1" applyAlignment="1" applyProtection="1">
      <alignment horizontal="center" vertical="center" wrapText="1"/>
      <protection hidden="1"/>
    </xf>
    <xf numFmtId="165" fontId="27" fillId="6" borderId="3" xfId="0" applyNumberFormat="1" applyFont="1" applyFill="1" applyBorder="1" applyAlignment="1" applyProtection="1">
      <alignment horizontal="center" vertical="center" wrapText="1"/>
      <protection hidden="1"/>
    </xf>
    <xf numFmtId="165" fontId="27" fillId="6" borderId="1" xfId="0" applyNumberFormat="1" applyFont="1" applyFill="1" applyBorder="1" applyAlignment="1" applyProtection="1">
      <alignment horizontal="center" vertical="center" wrapText="1"/>
      <protection hidden="1"/>
    </xf>
    <xf numFmtId="165" fontId="27" fillId="4" borderId="1" xfId="0" applyNumberFormat="1" applyFont="1" applyFill="1" applyBorder="1" applyAlignment="1" applyProtection="1">
      <alignment horizontal="center" vertical="center" wrapText="1"/>
      <protection locked="0"/>
    </xf>
    <xf numFmtId="164" fontId="27" fillId="6" borderId="1" xfId="0" applyNumberFormat="1" applyFont="1" applyFill="1" applyBorder="1" applyAlignment="1" applyProtection="1">
      <alignment horizontal="center" vertical="center" wrapText="1"/>
      <protection hidden="1"/>
    </xf>
    <xf numFmtId="0" fontId="12" fillId="4" borderId="1" xfId="0" applyFont="1" applyFill="1" applyBorder="1" applyAlignment="1" applyProtection="1">
      <alignment horizontal="center" vertical="center" wrapText="1"/>
      <protection hidden="1"/>
    </xf>
    <xf numFmtId="9" fontId="0" fillId="0" borderId="0" xfId="0" applyNumberFormat="1" applyFill="1" applyBorder="1"/>
    <xf numFmtId="0" fontId="12" fillId="4" borderId="1" xfId="0" applyFont="1" applyFill="1" applyBorder="1" applyAlignment="1" applyProtection="1">
      <alignment horizontal="center" vertical="center" wrapText="1"/>
      <protection hidden="1"/>
    </xf>
    <xf numFmtId="0" fontId="12" fillId="4" borderId="1" xfId="0" applyFont="1" applyFill="1" applyBorder="1" applyAlignment="1" applyProtection="1">
      <alignment horizontal="center" vertical="center" wrapText="1"/>
      <protection hidden="1"/>
    </xf>
    <xf numFmtId="0" fontId="12" fillId="4" borderId="1" xfId="0" applyFont="1" applyFill="1" applyBorder="1" applyAlignment="1" applyProtection="1">
      <alignment horizontal="center" vertical="center" wrapText="1"/>
      <protection hidden="1"/>
    </xf>
    <xf numFmtId="0" fontId="31" fillId="4" borderId="0" xfId="0" applyFont="1" applyFill="1" applyBorder="1" applyAlignment="1" applyProtection="1">
      <alignment horizontal="center" vertical="center" wrapText="1"/>
      <protection locked="0"/>
    </xf>
    <xf numFmtId="0" fontId="27" fillId="4" borderId="0" xfId="0" applyFont="1" applyFill="1" applyBorder="1" applyAlignment="1" applyProtection="1">
      <alignment horizontal="center" vertical="top" wrapText="1"/>
      <protection hidden="1"/>
    </xf>
    <xf numFmtId="0" fontId="28" fillId="4" borderId="0" xfId="0" applyFont="1" applyFill="1" applyBorder="1" applyAlignment="1" applyProtection="1">
      <alignment horizontal="center" vertical="center" wrapText="1"/>
      <protection hidden="1"/>
    </xf>
    <xf numFmtId="0" fontId="28" fillId="4" borderId="0" xfId="0" applyFont="1" applyFill="1" applyBorder="1" applyAlignment="1" applyProtection="1">
      <alignment vertical="center"/>
      <protection hidden="1"/>
    </xf>
    <xf numFmtId="0" fontId="30" fillId="4" borderId="7" xfId="0" applyFont="1" applyFill="1" applyBorder="1" applyAlignment="1" applyProtection="1">
      <alignment vertical="center" wrapText="1"/>
      <protection locked="0"/>
    </xf>
    <xf numFmtId="49" fontId="32" fillId="6" borderId="12" xfId="0" applyNumberFormat="1" applyFont="1" applyFill="1" applyBorder="1" applyAlignment="1" applyProtection="1">
      <alignment vertical="center" wrapText="1"/>
      <protection hidden="1"/>
    </xf>
    <xf numFmtId="49" fontId="32" fillId="6" borderId="13" xfId="0" applyNumberFormat="1" applyFont="1" applyFill="1" applyBorder="1" applyAlignment="1" applyProtection="1">
      <alignment vertical="center" wrapText="1"/>
      <protection hidden="1"/>
    </xf>
    <xf numFmtId="49" fontId="32" fillId="6" borderId="14" xfId="0" applyNumberFormat="1" applyFont="1" applyFill="1" applyBorder="1" applyAlignment="1" applyProtection="1">
      <alignment vertical="center" wrapText="1"/>
      <protection hidden="1"/>
    </xf>
    <xf numFmtId="0" fontId="28" fillId="4" borderId="0" xfId="0" applyFont="1" applyFill="1" applyBorder="1" applyAlignment="1" applyProtection="1">
      <alignment vertical="center" wrapText="1"/>
      <protection hidden="1"/>
    </xf>
    <xf numFmtId="0" fontId="27" fillId="4" borderId="12" xfId="0" applyFont="1" applyFill="1" applyBorder="1" applyAlignment="1" applyProtection="1">
      <alignment vertical="center" wrapText="1"/>
      <protection locked="0"/>
    </xf>
    <xf numFmtId="0" fontId="27" fillId="4" borderId="13" xfId="0" applyFont="1" applyFill="1" applyBorder="1" applyAlignment="1" applyProtection="1">
      <alignment vertical="center" wrapText="1"/>
      <protection locked="0"/>
    </xf>
    <xf numFmtId="0" fontId="27" fillId="4" borderId="14" xfId="0" applyFont="1" applyFill="1" applyBorder="1" applyAlignment="1" applyProtection="1">
      <alignment vertical="center" wrapText="1"/>
      <protection locked="0"/>
    </xf>
    <xf numFmtId="0" fontId="28" fillId="6" borderId="16" xfId="0" applyFont="1" applyFill="1" applyBorder="1" applyAlignment="1" applyProtection="1">
      <alignment vertical="center" wrapText="1"/>
      <protection hidden="1"/>
    </xf>
    <xf numFmtId="0" fontId="28" fillId="6" borderId="17" xfId="0" applyFont="1" applyFill="1" applyBorder="1" applyAlignment="1" applyProtection="1">
      <alignment vertical="center" wrapText="1"/>
      <protection hidden="1"/>
    </xf>
    <xf numFmtId="0" fontId="28" fillId="6" borderId="18" xfId="0" applyFont="1" applyFill="1" applyBorder="1" applyAlignment="1" applyProtection="1">
      <alignment vertical="center" wrapText="1"/>
      <protection hidden="1"/>
    </xf>
    <xf numFmtId="0" fontId="28" fillId="0" borderId="0" xfId="0" applyFont="1" applyAlignment="1" applyProtection="1">
      <alignment vertical="center" wrapText="1"/>
      <protection hidden="1"/>
    </xf>
    <xf numFmtId="0" fontId="27" fillId="0" borderId="13" xfId="0" applyFont="1" applyBorder="1" applyAlignment="1" applyProtection="1">
      <alignment vertical="center" wrapText="1"/>
      <protection locked="0"/>
    </xf>
    <xf numFmtId="0" fontId="27" fillId="0" borderId="14" xfId="0" applyFont="1" applyBorder="1" applyAlignment="1" applyProtection="1">
      <alignment vertical="center" wrapText="1"/>
      <protection locked="0"/>
    </xf>
    <xf numFmtId="0" fontId="27" fillId="4" borderId="0" xfId="0" applyFont="1" applyFill="1" applyBorder="1" applyAlignment="1" applyProtection="1">
      <alignment horizontal="center" vertical="center"/>
      <protection hidden="1"/>
    </xf>
    <xf numFmtId="0" fontId="27" fillId="4" borderId="0" xfId="0" applyFont="1" applyFill="1" applyBorder="1" applyAlignment="1" applyProtection="1">
      <alignment horizontal="center" vertical="center"/>
      <protection locked="0"/>
    </xf>
    <xf numFmtId="0" fontId="13" fillId="4" borderId="0" xfId="0" applyFont="1" applyFill="1" applyBorder="1" applyAlignment="1" applyProtection="1">
      <alignment horizontal="center" vertical="center"/>
      <protection hidden="1"/>
    </xf>
    <xf numFmtId="0" fontId="28" fillId="4" borderId="11" xfId="0" applyFont="1" applyFill="1" applyBorder="1" applyAlignment="1" applyProtection="1">
      <alignment vertical="center" wrapText="1"/>
      <protection locked="0"/>
    </xf>
    <xf numFmtId="0" fontId="28" fillId="4" borderId="15" xfId="0" applyFont="1" applyFill="1" applyBorder="1" applyAlignment="1" applyProtection="1">
      <alignment vertical="center" wrapText="1"/>
      <protection locked="0"/>
    </xf>
    <xf numFmtId="0" fontId="21" fillId="11" borderId="1" xfId="0" applyFont="1" applyFill="1" applyBorder="1" applyAlignment="1" applyProtection="1">
      <alignment horizontal="center" vertical="center"/>
    </xf>
    <xf numFmtId="0" fontId="28" fillId="0" borderId="6" xfId="0" applyFont="1" applyBorder="1" applyAlignment="1" applyProtection="1">
      <alignment vertical="center" wrapText="1"/>
      <protection hidden="1"/>
    </xf>
    <xf numFmtId="0" fontId="28" fillId="4" borderId="12" xfId="0" applyFont="1" applyFill="1" applyBorder="1" applyAlignment="1" applyProtection="1">
      <alignment vertical="center" wrapText="1"/>
      <protection locked="0"/>
    </xf>
    <xf numFmtId="0" fontId="28" fillId="4" borderId="13" xfId="0" applyFont="1" applyFill="1" applyBorder="1" applyAlignment="1" applyProtection="1">
      <alignment vertical="center" wrapText="1"/>
      <protection locked="0"/>
    </xf>
    <xf numFmtId="0" fontId="28" fillId="4" borderId="14" xfId="0" applyFont="1" applyFill="1" applyBorder="1" applyAlignment="1" applyProtection="1">
      <alignment vertical="center" wrapText="1"/>
      <protection locked="0"/>
    </xf>
    <xf numFmtId="0" fontId="28" fillId="4" borderId="10" xfId="0" applyFont="1" applyFill="1" applyBorder="1" applyAlignment="1" applyProtection="1">
      <alignment vertical="center" wrapText="1"/>
      <protection locked="0"/>
    </xf>
    <xf numFmtId="0" fontId="28" fillId="4" borderId="10" xfId="0" applyFont="1" applyFill="1" applyBorder="1" applyAlignment="1" applyProtection="1">
      <alignment vertical="center"/>
      <protection locked="0"/>
    </xf>
    <xf numFmtId="0" fontId="28" fillId="0" borderId="0" xfId="0" applyFont="1" applyBorder="1" applyAlignment="1" applyProtection="1">
      <alignment vertical="center" wrapText="1"/>
      <protection hidden="1"/>
    </xf>
    <xf numFmtId="0" fontId="27" fillId="4" borderId="0" xfId="0" applyFont="1" applyFill="1" applyBorder="1" applyAlignment="1" applyProtection="1">
      <alignment vertical="center" wrapText="1"/>
      <protection hidden="1"/>
    </xf>
    <xf numFmtId="0" fontId="29" fillId="6" borderId="2" xfId="2" applyFont="1" applyFill="1" applyBorder="1" applyAlignment="1" applyProtection="1">
      <alignment horizontal="center" vertical="center" wrapText="1"/>
      <protection hidden="1"/>
    </xf>
    <xf numFmtId="0" fontId="29" fillId="6" borderId="4" xfId="2" applyFont="1" applyFill="1" applyBorder="1" applyAlignment="1" applyProtection="1">
      <alignment horizontal="center" vertical="center" wrapText="1"/>
      <protection hidden="1"/>
    </xf>
    <xf numFmtId="0" fontId="29" fillId="6" borderId="5" xfId="2" applyFont="1" applyFill="1" applyBorder="1" applyAlignment="1" applyProtection="1">
      <alignment horizontal="center" vertical="center" wrapText="1"/>
      <protection hidden="1"/>
    </xf>
    <xf numFmtId="0" fontId="12" fillId="4" borderId="0" xfId="0" applyFont="1" applyFill="1" applyBorder="1" applyAlignment="1" applyProtection="1">
      <alignment horizontal="right" vertical="center"/>
      <protection hidden="1"/>
    </xf>
    <xf numFmtId="0" fontId="12" fillId="4" borderId="6" xfId="0" applyFont="1" applyFill="1" applyBorder="1" applyAlignment="1" applyProtection="1">
      <alignment horizontal="right" vertical="center"/>
      <protection hidden="1"/>
    </xf>
    <xf numFmtId="9" fontId="28" fillId="4" borderId="2" xfId="1" applyFont="1" applyFill="1" applyBorder="1" applyAlignment="1" applyProtection="1">
      <alignment horizontal="center" vertical="center" wrapText="1"/>
      <protection locked="0"/>
    </xf>
    <xf numFmtId="9" fontId="28" fillId="4" borderId="4" xfId="1" applyFont="1" applyFill="1" applyBorder="1" applyAlignment="1" applyProtection="1">
      <alignment horizontal="center" vertical="center" wrapText="1"/>
      <protection locked="0"/>
    </xf>
    <xf numFmtId="9" fontId="28" fillId="4" borderId="5" xfId="1" applyFont="1" applyFill="1" applyBorder="1" applyAlignment="1" applyProtection="1">
      <alignment horizontal="center" vertical="center" wrapText="1"/>
      <protection locked="0"/>
    </xf>
    <xf numFmtId="0" fontId="28" fillId="3" borderId="0" xfId="0" quotePrefix="1" applyFont="1" applyFill="1" applyBorder="1" applyAlignment="1" applyProtection="1">
      <alignment horizontal="right" vertical="center"/>
      <protection hidden="1"/>
    </xf>
    <xf numFmtId="0" fontId="28" fillId="4" borderId="0" xfId="0" quotePrefix="1" applyFont="1" applyFill="1" applyBorder="1" applyAlignment="1" applyProtection="1">
      <alignment horizontal="right" vertical="center"/>
      <protection hidden="1"/>
    </xf>
    <xf numFmtId="0" fontId="28" fillId="0" borderId="6" xfId="0" applyFont="1" applyBorder="1" applyAlignment="1" applyProtection="1">
      <alignment horizontal="right" vertical="center"/>
      <protection hidden="1"/>
    </xf>
    <xf numFmtId="0" fontId="28" fillId="4" borderId="0" xfId="0" quotePrefix="1" applyFont="1" applyFill="1" applyBorder="1" applyAlignment="1" applyProtection="1">
      <alignment vertical="center" wrapText="1"/>
      <protection hidden="1"/>
    </xf>
    <xf numFmtId="0" fontId="12" fillId="7" borderId="2" xfId="0" applyFont="1" applyFill="1" applyBorder="1" applyAlignment="1" applyProtection="1">
      <alignment vertical="center" wrapText="1"/>
      <protection hidden="1"/>
    </xf>
    <xf numFmtId="0" fontId="12" fillId="7" borderId="4" xfId="0" applyFont="1" applyFill="1" applyBorder="1" applyAlignment="1" applyProtection="1">
      <alignment vertical="center"/>
      <protection hidden="1"/>
    </xf>
    <xf numFmtId="0" fontId="12" fillId="7" borderId="5" xfId="0" applyFont="1" applyFill="1" applyBorder="1" applyAlignment="1" applyProtection="1">
      <alignment vertical="center"/>
      <protection hidden="1"/>
    </xf>
    <xf numFmtId="0" fontId="12" fillId="4" borderId="7" xfId="0" applyFont="1" applyFill="1" applyBorder="1" applyAlignment="1" applyProtection="1">
      <alignment horizontal="center" vertical="center" wrapText="1"/>
      <protection hidden="1"/>
    </xf>
    <xf numFmtId="0" fontId="12" fillId="4" borderId="8" xfId="0" applyFont="1" applyFill="1" applyBorder="1" applyAlignment="1" applyProtection="1">
      <alignment horizontal="center" vertical="center" wrapText="1"/>
      <protection hidden="1"/>
    </xf>
    <xf numFmtId="0" fontId="12" fillId="4" borderId="3" xfId="0" applyFont="1" applyFill="1" applyBorder="1" applyAlignment="1" applyProtection="1">
      <alignment horizontal="center" vertical="center" wrapText="1"/>
      <protection hidden="1"/>
    </xf>
    <xf numFmtId="0" fontId="11" fillId="4" borderId="2" xfId="0" applyFont="1" applyFill="1" applyBorder="1" applyAlignment="1" applyProtection="1">
      <alignment vertical="center" wrapText="1"/>
      <protection hidden="1"/>
    </xf>
    <xf numFmtId="0" fontId="11" fillId="4" borderId="4" xfId="0" applyFont="1" applyFill="1" applyBorder="1" applyAlignment="1" applyProtection="1">
      <alignment vertical="center" wrapText="1"/>
      <protection hidden="1"/>
    </xf>
    <xf numFmtId="0" fontId="11" fillId="4" borderId="5" xfId="0" applyFont="1" applyFill="1" applyBorder="1" applyAlignment="1" applyProtection="1">
      <alignment vertical="center" wrapText="1"/>
      <protection hidden="1"/>
    </xf>
    <xf numFmtId="0" fontId="12" fillId="4" borderId="2" xfId="0" applyFont="1" applyFill="1" applyBorder="1" applyAlignment="1" applyProtection="1">
      <alignment vertical="center" wrapText="1"/>
      <protection hidden="1"/>
    </xf>
    <xf numFmtId="0" fontId="12" fillId="4" borderId="4" xfId="0" applyFont="1" applyFill="1" applyBorder="1" applyAlignment="1" applyProtection="1">
      <alignment vertical="center" wrapText="1"/>
      <protection hidden="1"/>
    </xf>
    <xf numFmtId="0" fontId="12" fillId="4" borderId="5" xfId="0" applyFont="1" applyFill="1" applyBorder="1" applyAlignment="1" applyProtection="1">
      <alignment vertical="center" wrapText="1"/>
      <protection hidden="1"/>
    </xf>
    <xf numFmtId="0" fontId="14" fillId="4" borderId="2" xfId="0" applyFont="1" applyFill="1" applyBorder="1" applyAlignment="1" applyProtection="1">
      <alignment vertical="center" wrapText="1"/>
      <protection hidden="1"/>
    </xf>
    <xf numFmtId="0" fontId="14" fillId="4" borderId="4" xfId="0" applyFont="1" applyFill="1" applyBorder="1" applyAlignment="1" applyProtection="1">
      <alignment vertical="center" wrapText="1"/>
      <protection hidden="1"/>
    </xf>
    <xf numFmtId="0" fontId="14" fillId="4" borderId="5" xfId="0" applyFont="1" applyFill="1" applyBorder="1" applyAlignment="1" applyProtection="1">
      <alignment vertical="center" wrapText="1"/>
      <protection hidden="1"/>
    </xf>
    <xf numFmtId="0" fontId="12" fillId="4" borderId="2" xfId="0" applyNumberFormat="1" applyFont="1" applyFill="1" applyBorder="1" applyAlignment="1" applyProtection="1">
      <alignment vertical="center" wrapText="1"/>
      <protection hidden="1"/>
    </xf>
    <xf numFmtId="0" fontId="12" fillId="4" borderId="4" xfId="0" applyNumberFormat="1" applyFont="1" applyFill="1" applyBorder="1" applyAlignment="1" applyProtection="1">
      <alignment vertical="center" wrapText="1"/>
      <protection hidden="1"/>
    </xf>
    <xf numFmtId="0" fontId="12" fillId="4" borderId="5" xfId="0" applyNumberFormat="1" applyFont="1" applyFill="1" applyBorder="1" applyAlignment="1" applyProtection="1">
      <alignment vertical="center" wrapText="1"/>
      <protection hidden="1"/>
    </xf>
    <xf numFmtId="0" fontId="12" fillId="4" borderId="7" xfId="0" applyFont="1" applyFill="1" applyBorder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3" xfId="0" applyFont="1" applyFill="1" applyBorder="1" applyAlignment="1">
      <alignment horizontal="center" vertical="center"/>
    </xf>
    <xf numFmtId="0" fontId="24" fillId="4" borderId="7" xfId="0" applyFont="1" applyFill="1" applyBorder="1" applyAlignment="1">
      <alignment horizontal="center" vertical="center"/>
    </xf>
    <xf numFmtId="0" fontId="24" fillId="4" borderId="3" xfId="0" applyFont="1" applyFill="1" applyBorder="1" applyAlignment="1">
      <alignment horizontal="center" vertical="center"/>
    </xf>
    <xf numFmtId="0" fontId="11" fillId="4" borderId="9" xfId="0" applyFont="1" applyFill="1" applyBorder="1" applyAlignment="1">
      <alignment horizontal="center" vertical="center"/>
    </xf>
    <xf numFmtId="0" fontId="11" fillId="4" borderId="7" xfId="0" applyFont="1" applyFill="1" applyBorder="1" applyAlignment="1">
      <alignment horizontal="center" vertical="center"/>
    </xf>
    <xf numFmtId="0" fontId="11" fillId="4" borderId="8" xfId="0" applyFont="1" applyFill="1" applyBorder="1" applyAlignment="1">
      <alignment horizontal="center" vertical="center"/>
    </xf>
    <xf numFmtId="0" fontId="11" fillId="4" borderId="3" xfId="0" applyFont="1" applyFill="1" applyBorder="1" applyAlignment="1">
      <alignment horizontal="center" vertical="center"/>
    </xf>
    <xf numFmtId="0" fontId="12" fillId="4" borderId="1" xfId="0" applyNumberFormat="1" applyFont="1" applyFill="1" applyBorder="1" applyAlignment="1" applyProtection="1">
      <alignment horizontal="left" vertical="center" wrapText="1" indent="3"/>
      <protection hidden="1"/>
    </xf>
    <xf numFmtId="0" fontId="12" fillId="4" borderId="1" xfId="0" applyFont="1" applyFill="1" applyBorder="1" applyAlignment="1" applyProtection="1">
      <alignment horizontal="left" vertical="center" wrapText="1" indent="3"/>
      <protection hidden="1"/>
    </xf>
    <xf numFmtId="0" fontId="18" fillId="8" borderId="1" xfId="0" applyFont="1" applyFill="1" applyBorder="1" applyAlignment="1" applyProtection="1">
      <alignment vertical="center"/>
      <protection locked="0" hidden="1"/>
    </xf>
    <xf numFmtId="0" fontId="18" fillId="8" borderId="1" xfId="0" applyFont="1" applyFill="1" applyBorder="1" applyAlignment="1" applyProtection="1">
      <alignment vertical="center"/>
      <protection hidden="1"/>
    </xf>
    <xf numFmtId="0" fontId="18" fillId="5" borderId="2" xfId="0" applyFont="1" applyFill="1" applyBorder="1" applyAlignment="1" applyProtection="1">
      <alignment horizontal="right" vertical="center"/>
      <protection hidden="1"/>
    </xf>
    <xf numFmtId="0" fontId="18" fillId="5" borderId="4" xfId="0" applyFont="1" applyFill="1" applyBorder="1" applyAlignment="1" applyProtection="1">
      <alignment horizontal="right" vertical="center"/>
      <protection hidden="1"/>
    </xf>
    <xf numFmtId="0" fontId="18" fillId="5" borderId="5" xfId="0" applyFont="1" applyFill="1" applyBorder="1" applyAlignment="1" applyProtection="1">
      <alignment horizontal="right" vertical="center"/>
      <protection hidden="1"/>
    </xf>
    <xf numFmtId="0" fontId="18" fillId="5" borderId="2" xfId="0" applyFont="1" applyFill="1" applyBorder="1" applyAlignment="1" applyProtection="1">
      <alignment horizontal="right" vertical="center" wrapText="1"/>
      <protection hidden="1"/>
    </xf>
    <xf numFmtId="0" fontId="18" fillId="5" borderId="4" xfId="0" applyFont="1" applyFill="1" applyBorder="1" applyAlignment="1" applyProtection="1">
      <alignment horizontal="right" vertical="center" wrapText="1"/>
      <protection hidden="1"/>
    </xf>
    <xf numFmtId="0" fontId="18" fillId="5" borderId="5" xfId="0" applyFont="1" applyFill="1" applyBorder="1" applyAlignment="1" applyProtection="1">
      <alignment horizontal="right" vertical="center" wrapText="1"/>
      <protection hidden="1"/>
    </xf>
    <xf numFmtId="0" fontId="20" fillId="8" borderId="1" xfId="0" applyFont="1" applyFill="1" applyBorder="1" applyAlignment="1" applyProtection="1">
      <alignment vertical="center"/>
      <protection hidden="1"/>
    </xf>
  </cellXfs>
  <cellStyles count="3">
    <cellStyle name="Hyperlink" xfId="2" builtinId="8"/>
    <cellStyle name="Normal" xfId="0" builtinId="0"/>
    <cellStyle name="Percent" xfId="1" builtinId="5"/>
  </cellStyles>
  <dxfs count="62">
    <dxf>
      <font>
        <b/>
        <i val="0"/>
        <color rgb="FF0070C0"/>
      </font>
    </dxf>
    <dxf>
      <font>
        <b/>
        <i val="0"/>
        <color rgb="FF0070C0"/>
      </font>
    </dxf>
    <dxf>
      <font>
        <b/>
        <i val="0"/>
        <color rgb="FF0070C0"/>
      </font>
    </dxf>
    <dxf>
      <font>
        <b/>
        <i val="0"/>
        <color rgb="FF0070C0"/>
      </font>
    </dxf>
    <dxf>
      <font>
        <b/>
        <i val="0"/>
        <color rgb="FF0070C0"/>
      </font>
    </dxf>
    <dxf>
      <font>
        <b/>
        <i val="0"/>
        <color rgb="FF0070C0"/>
      </font>
    </dxf>
    <dxf>
      <font>
        <b/>
        <i val="0"/>
        <color rgb="FF0070C0"/>
      </font>
    </dxf>
    <dxf>
      <font>
        <b/>
        <i val="0"/>
        <color rgb="FF0070C0"/>
      </font>
    </dxf>
    <dxf>
      <font>
        <b/>
        <i val="0"/>
        <color rgb="FF0070C0"/>
      </font>
    </dxf>
    <dxf>
      <font>
        <b/>
        <i val="0"/>
        <color rgb="FF0070C0"/>
      </font>
    </dxf>
    <dxf>
      <font>
        <b/>
        <i val="0"/>
        <color rgb="FF0070C0"/>
      </font>
    </dxf>
    <dxf>
      <font>
        <b/>
        <i val="0"/>
        <color rgb="FF0070C0"/>
      </font>
    </dxf>
    <dxf>
      <font>
        <b/>
        <i val="0"/>
        <color rgb="FF0070C0"/>
      </font>
    </dxf>
    <dxf>
      <font>
        <b/>
        <i val="0"/>
        <color rgb="FF0070C0"/>
      </font>
    </dxf>
    <dxf>
      <font>
        <b/>
        <i val="0"/>
        <color rgb="FF0070C0"/>
      </font>
    </dxf>
    <dxf>
      <font>
        <b/>
        <i val="0"/>
        <color rgb="FF0070C0"/>
      </font>
    </dxf>
    <dxf>
      <font>
        <b/>
        <i val="0"/>
        <color rgb="FF0070C0"/>
      </font>
    </dxf>
    <dxf>
      <font>
        <b/>
        <i val="0"/>
        <color rgb="FF0070C0"/>
      </font>
    </dxf>
    <dxf>
      <font>
        <b/>
        <i val="0"/>
        <color rgb="FF0070C0"/>
      </font>
    </dxf>
    <dxf>
      <font>
        <b/>
        <i val="0"/>
        <color rgb="FF0070C0"/>
      </font>
    </dxf>
    <dxf>
      <font>
        <b/>
        <i val="0"/>
        <color rgb="FF0070C0"/>
      </font>
    </dxf>
    <dxf>
      <font>
        <b/>
        <i val="0"/>
        <color rgb="FF0070C0"/>
      </font>
    </dxf>
    <dxf>
      <font>
        <b/>
        <i val="0"/>
        <color rgb="FF0070C0"/>
      </font>
    </dxf>
    <dxf>
      <font>
        <b/>
        <i val="0"/>
        <color rgb="FF0070C0"/>
      </font>
    </dxf>
    <dxf>
      <font>
        <b/>
        <i val="0"/>
        <color rgb="FF0070C0"/>
      </font>
    </dxf>
    <dxf>
      <font>
        <b/>
        <i val="0"/>
        <color rgb="FF0070C0"/>
      </font>
    </dxf>
    <dxf>
      <font>
        <b/>
        <i val="0"/>
        <color rgb="FF0070C0"/>
      </font>
    </dxf>
    <dxf>
      <font>
        <b/>
        <i val="0"/>
        <color rgb="FF0070C0"/>
      </font>
    </dxf>
    <dxf>
      <font>
        <b/>
        <i val="0"/>
        <color rgb="FF0070C0"/>
      </font>
    </dxf>
    <dxf>
      <font>
        <b/>
        <i val="0"/>
        <color rgb="FF0070C0"/>
      </font>
    </dxf>
    <dxf>
      <font>
        <b/>
        <i val="0"/>
        <color rgb="FF0070C0"/>
      </font>
    </dxf>
    <dxf>
      <font>
        <b/>
        <i val="0"/>
        <color rgb="FF0070C0"/>
      </font>
    </dxf>
    <dxf>
      <font>
        <b/>
        <i val="0"/>
        <color rgb="FF0070C0"/>
      </font>
    </dxf>
    <dxf>
      <font>
        <b/>
        <i val="0"/>
        <color rgb="FF0070C0"/>
      </font>
    </dxf>
    <dxf>
      <font>
        <b/>
        <i val="0"/>
        <color rgb="FF0070C0"/>
      </font>
    </dxf>
    <dxf>
      <font>
        <b/>
        <i val="0"/>
        <color rgb="FF0070C0"/>
      </font>
    </dxf>
    <dxf>
      <font>
        <b/>
        <i val="0"/>
        <color rgb="FF0070C0"/>
      </font>
    </dxf>
    <dxf>
      <font>
        <b/>
        <i val="0"/>
        <color rgb="FF0070C0"/>
      </font>
    </dxf>
    <dxf>
      <font>
        <b/>
        <i val="0"/>
        <color rgb="FF0070C0"/>
      </font>
    </dxf>
    <dxf>
      <font>
        <b/>
        <i val="0"/>
        <color rgb="FF0070C0"/>
      </font>
    </dxf>
    <dxf>
      <font>
        <b/>
        <i val="0"/>
        <color rgb="FF0070C0"/>
      </font>
    </dxf>
    <dxf>
      <font>
        <b/>
        <i val="0"/>
        <color rgb="FF0070C0"/>
      </font>
    </dxf>
    <dxf>
      <font>
        <b/>
        <i val="0"/>
        <color rgb="FF0070C0"/>
      </font>
    </dxf>
    <dxf>
      <font>
        <b/>
        <i val="0"/>
        <color rgb="FF0070C0"/>
      </font>
    </dxf>
    <dxf>
      <font>
        <b/>
        <i val="0"/>
        <color rgb="FF0070C0"/>
      </font>
    </dxf>
    <dxf>
      <font>
        <b/>
        <i val="0"/>
        <color rgb="FF0070C0"/>
      </font>
    </dxf>
    <dxf>
      <font>
        <b/>
        <i val="0"/>
        <color rgb="FF0070C0"/>
      </font>
    </dxf>
    <dxf>
      <font>
        <b/>
        <i val="0"/>
        <color rgb="FF0070C0"/>
      </font>
    </dxf>
    <dxf>
      <font>
        <b/>
        <i val="0"/>
        <color rgb="FF0070C0"/>
      </font>
    </dxf>
    <dxf>
      <font>
        <b/>
        <i val="0"/>
        <color rgb="FF0070C0"/>
      </font>
    </dxf>
    <dxf>
      <font>
        <b/>
        <i val="0"/>
        <color rgb="FF0070C0"/>
      </font>
    </dxf>
    <dxf>
      <font>
        <b/>
        <i val="0"/>
        <color rgb="FF0070C0"/>
      </font>
    </dxf>
    <dxf>
      <font>
        <b/>
        <i val="0"/>
        <color rgb="FF0070C0"/>
      </font>
    </dxf>
    <dxf>
      <font>
        <b/>
        <i val="0"/>
        <color rgb="FF0070C0"/>
      </font>
    </dxf>
    <dxf>
      <font>
        <b/>
        <i val="0"/>
        <color rgb="FF0070C0"/>
      </font>
    </dxf>
    <dxf>
      <font>
        <b/>
        <i val="0"/>
        <color rgb="FF0070C0"/>
      </font>
    </dxf>
    <dxf>
      <font>
        <b/>
        <i val="0"/>
        <color rgb="FF0070C0"/>
      </font>
    </dxf>
    <dxf>
      <font>
        <b/>
        <i val="0"/>
        <color rgb="FF0070C0"/>
      </font>
    </dxf>
    <dxf>
      <font>
        <b/>
        <i val="0"/>
        <color rgb="FF0070C0"/>
      </font>
    </dxf>
    <dxf>
      <font>
        <b/>
        <i val="0"/>
        <color rgb="FF0070C0"/>
      </font>
    </dxf>
    <dxf>
      <font>
        <color rgb="FFC00000"/>
      </font>
    </dxf>
    <dxf>
      <font>
        <color rgb="FF00206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fmlaLink="$G$5" lockText="1" noThreeD="1"/>
</file>

<file path=xl/ctrlProps/ctrlProp10.xml><?xml version="1.0" encoding="utf-8"?>
<formControlPr xmlns="http://schemas.microsoft.com/office/spreadsheetml/2009/9/main" objectType="CheckBox" fmlaLink="$H$14" lockText="1" noThreeD="1"/>
</file>

<file path=xl/ctrlProps/ctrlProp100.xml><?xml version="1.0" encoding="utf-8"?>
<formControlPr xmlns="http://schemas.microsoft.com/office/spreadsheetml/2009/9/main" objectType="CheckBox" fmlaLink="$H$50" lockText="1" noThreeD="1"/>
</file>

<file path=xl/ctrlProps/ctrlProp101.xml><?xml version="1.0" encoding="utf-8"?>
<formControlPr xmlns="http://schemas.microsoft.com/office/spreadsheetml/2009/9/main" objectType="CheckBox" fmlaLink="$H$51" lockText="1" noThreeD="1"/>
</file>

<file path=xl/ctrlProps/ctrlProp102.xml><?xml version="1.0" encoding="utf-8"?>
<formControlPr xmlns="http://schemas.microsoft.com/office/spreadsheetml/2009/9/main" objectType="CheckBox" fmlaLink="$G$26" lockText="1" noThreeD="1"/>
</file>

<file path=xl/ctrlProps/ctrlProp103.xml><?xml version="1.0" encoding="utf-8"?>
<formControlPr xmlns="http://schemas.microsoft.com/office/spreadsheetml/2009/9/main" objectType="CheckBox" fmlaLink="$G$27" lockText="1" noThreeD="1"/>
</file>

<file path=xl/ctrlProps/ctrlProp104.xml><?xml version="1.0" encoding="utf-8"?>
<formControlPr xmlns="http://schemas.microsoft.com/office/spreadsheetml/2009/9/main" objectType="CheckBox" fmlaLink="$G$28" lockText="1" noThreeD="1"/>
</file>

<file path=xl/ctrlProps/ctrlProp105.xml><?xml version="1.0" encoding="utf-8"?>
<formControlPr xmlns="http://schemas.microsoft.com/office/spreadsheetml/2009/9/main" objectType="CheckBox" fmlaLink="$H$26" lockText="1" noThreeD="1"/>
</file>

<file path=xl/ctrlProps/ctrlProp106.xml><?xml version="1.0" encoding="utf-8"?>
<formControlPr xmlns="http://schemas.microsoft.com/office/spreadsheetml/2009/9/main" objectType="CheckBox" fmlaLink="$H$27" lockText="1" noThreeD="1"/>
</file>

<file path=xl/ctrlProps/ctrlProp107.xml><?xml version="1.0" encoding="utf-8"?>
<formControlPr xmlns="http://schemas.microsoft.com/office/spreadsheetml/2009/9/main" objectType="CheckBox" fmlaLink="$H$28" lockText="1" noThreeD="1"/>
</file>

<file path=xl/ctrlProps/ctrlProp108.xml><?xml version="1.0" encoding="utf-8"?>
<formControlPr xmlns="http://schemas.microsoft.com/office/spreadsheetml/2009/9/main" objectType="CheckBox" fmlaLink="$G$29" lockText="1" noThreeD="1"/>
</file>

<file path=xl/ctrlProps/ctrlProp109.xml><?xml version="1.0" encoding="utf-8"?>
<formControlPr xmlns="http://schemas.microsoft.com/office/spreadsheetml/2009/9/main" objectType="CheckBox" fmlaLink="$H$29" lockText="1" noThreeD="1"/>
</file>

<file path=xl/ctrlProps/ctrlProp11.xml><?xml version="1.0" encoding="utf-8"?>
<formControlPr xmlns="http://schemas.microsoft.com/office/spreadsheetml/2009/9/main" objectType="CheckBox" fmlaLink="$G$16" lockText="1" noThreeD="1"/>
</file>

<file path=xl/ctrlProps/ctrlProp110.xml><?xml version="1.0" encoding="utf-8"?>
<formControlPr xmlns="http://schemas.microsoft.com/office/spreadsheetml/2009/9/main" objectType="CheckBox" fmlaLink="$G$56" lockText="1" noThreeD="1"/>
</file>

<file path=xl/ctrlProps/ctrlProp111.xml><?xml version="1.0" encoding="utf-8"?>
<formControlPr xmlns="http://schemas.microsoft.com/office/spreadsheetml/2009/9/main" objectType="CheckBox" fmlaLink="$H$56" lockText="1" noThreeD="1"/>
</file>

<file path=xl/ctrlProps/ctrlProp112.xml><?xml version="1.0" encoding="utf-8"?>
<formControlPr xmlns="http://schemas.microsoft.com/office/spreadsheetml/2009/9/main" objectType="CheckBox" fmlaLink="$G$64" lockText="1" noThreeD="1"/>
</file>

<file path=xl/ctrlProps/ctrlProp113.xml><?xml version="1.0" encoding="utf-8"?>
<formControlPr xmlns="http://schemas.microsoft.com/office/spreadsheetml/2009/9/main" objectType="CheckBox" fmlaLink="$H$64" lockText="1" noThreeD="1"/>
</file>

<file path=xl/ctrlProps/ctrlProp114.xml><?xml version="1.0" encoding="utf-8"?>
<formControlPr xmlns="http://schemas.microsoft.com/office/spreadsheetml/2009/9/main" objectType="CheckBox" fmlaLink="$G$8" lockText="1" noThreeD="1"/>
</file>

<file path=xl/ctrlProps/ctrlProp115.xml><?xml version="1.0" encoding="utf-8"?>
<formControlPr xmlns="http://schemas.microsoft.com/office/spreadsheetml/2009/9/main" objectType="CheckBox" fmlaLink="$H$8" lockText="1" noThreeD="1"/>
</file>

<file path=xl/ctrlProps/ctrlProp116.xml><?xml version="1.0" encoding="utf-8"?>
<formControlPr xmlns="http://schemas.microsoft.com/office/spreadsheetml/2009/9/main" objectType="CheckBox" fmlaLink="$G$30" lockText="1" noThreeD="1"/>
</file>

<file path=xl/ctrlProps/ctrlProp117.xml><?xml version="1.0" encoding="utf-8"?>
<formControlPr xmlns="http://schemas.microsoft.com/office/spreadsheetml/2009/9/main" objectType="CheckBox" fmlaLink="$H$30" lockText="1" noThreeD="1"/>
</file>

<file path=xl/ctrlProps/ctrlProp118.xml><?xml version="1.0" encoding="utf-8"?>
<formControlPr xmlns="http://schemas.microsoft.com/office/spreadsheetml/2009/9/main" objectType="CheckBox" fmlaLink="$G$31" lockText="1" noThreeD="1"/>
</file>

<file path=xl/ctrlProps/ctrlProp119.xml><?xml version="1.0" encoding="utf-8"?>
<formControlPr xmlns="http://schemas.microsoft.com/office/spreadsheetml/2009/9/main" objectType="CheckBox" fmlaLink="$H$31" lockText="1" noThreeD="1"/>
</file>

<file path=xl/ctrlProps/ctrlProp12.xml><?xml version="1.0" encoding="utf-8"?>
<formControlPr xmlns="http://schemas.microsoft.com/office/spreadsheetml/2009/9/main" objectType="CheckBox" fmlaLink="$G$17" lockText="1" noThreeD="1"/>
</file>

<file path=xl/ctrlProps/ctrlProp120.xml><?xml version="1.0" encoding="utf-8"?>
<formControlPr xmlns="http://schemas.microsoft.com/office/spreadsheetml/2009/9/main" objectType="CheckBox" fmlaLink="$G$32" lockText="1" noThreeD="1"/>
</file>

<file path=xl/ctrlProps/ctrlProp121.xml><?xml version="1.0" encoding="utf-8"?>
<formControlPr xmlns="http://schemas.microsoft.com/office/spreadsheetml/2009/9/main" objectType="CheckBox" fmlaLink="$H$32" lockText="1" noThreeD="1"/>
</file>

<file path=xl/ctrlProps/ctrlProp13.xml><?xml version="1.0" encoding="utf-8"?>
<formControlPr xmlns="http://schemas.microsoft.com/office/spreadsheetml/2009/9/main" objectType="CheckBox" fmlaLink="$H$16" lockText="1" noThreeD="1"/>
</file>

<file path=xl/ctrlProps/ctrlProp14.xml><?xml version="1.0" encoding="utf-8"?>
<formControlPr xmlns="http://schemas.microsoft.com/office/spreadsheetml/2009/9/main" objectType="CheckBox" fmlaLink="$H$17" lockText="1" noThreeD="1"/>
</file>

<file path=xl/ctrlProps/ctrlProp15.xml><?xml version="1.0" encoding="utf-8"?>
<formControlPr xmlns="http://schemas.microsoft.com/office/spreadsheetml/2009/9/main" objectType="CheckBox" fmlaLink="$G$24" lockText="1" noThreeD="1"/>
</file>

<file path=xl/ctrlProps/ctrlProp16.xml><?xml version="1.0" encoding="utf-8"?>
<formControlPr xmlns="http://schemas.microsoft.com/office/spreadsheetml/2009/9/main" objectType="CheckBox" fmlaLink="$G$33" lockText="1" noThreeD="1"/>
</file>

<file path=xl/ctrlProps/ctrlProp17.xml><?xml version="1.0" encoding="utf-8"?>
<formControlPr xmlns="http://schemas.microsoft.com/office/spreadsheetml/2009/9/main" objectType="CheckBox" fmlaLink="$G$21" lockText="1" noThreeD="1"/>
</file>

<file path=xl/ctrlProps/ctrlProp18.xml><?xml version="1.0" encoding="utf-8"?>
<formControlPr xmlns="http://schemas.microsoft.com/office/spreadsheetml/2009/9/main" objectType="CheckBox" fmlaLink="$G$23" lockText="1" noThreeD="1"/>
</file>

<file path=xl/ctrlProps/ctrlProp19.xml><?xml version="1.0" encoding="utf-8"?>
<formControlPr xmlns="http://schemas.microsoft.com/office/spreadsheetml/2009/9/main" objectType="CheckBox" fmlaLink="$H$21" lockText="1" noThreeD="1"/>
</file>

<file path=xl/ctrlProps/ctrlProp2.xml><?xml version="1.0" encoding="utf-8"?>
<formControlPr xmlns="http://schemas.microsoft.com/office/spreadsheetml/2009/9/main" objectType="CheckBox" fmlaLink="$G$6" lockText="1" noThreeD="1"/>
</file>

<file path=xl/ctrlProps/ctrlProp20.xml><?xml version="1.0" encoding="utf-8"?>
<formControlPr xmlns="http://schemas.microsoft.com/office/spreadsheetml/2009/9/main" objectType="CheckBox" fmlaLink="$H$23" lockText="1" noThreeD="1"/>
</file>

<file path=xl/ctrlProps/ctrlProp21.xml><?xml version="1.0" encoding="utf-8"?>
<formControlPr xmlns="http://schemas.microsoft.com/office/spreadsheetml/2009/9/main" objectType="CheckBox" fmlaLink="$H$24" lockText="1" noThreeD="1"/>
</file>

<file path=xl/ctrlProps/ctrlProp22.xml><?xml version="1.0" encoding="utf-8"?>
<formControlPr xmlns="http://schemas.microsoft.com/office/spreadsheetml/2009/9/main" objectType="CheckBox" fmlaLink="$G$39" lockText="1" noThreeD="1"/>
</file>

<file path=xl/ctrlProps/ctrlProp23.xml><?xml version="1.0" encoding="utf-8"?>
<formControlPr xmlns="http://schemas.microsoft.com/office/spreadsheetml/2009/9/main" objectType="CheckBox" fmlaLink="$G$40" lockText="1" noThreeD="1"/>
</file>

<file path=xl/ctrlProps/ctrlProp24.xml><?xml version="1.0" encoding="utf-8"?>
<formControlPr xmlns="http://schemas.microsoft.com/office/spreadsheetml/2009/9/main" objectType="CheckBox" fmlaLink="$H$39" lockText="1" noThreeD="1"/>
</file>

<file path=xl/ctrlProps/ctrlProp25.xml><?xml version="1.0" encoding="utf-8"?>
<formControlPr xmlns="http://schemas.microsoft.com/office/spreadsheetml/2009/9/main" objectType="CheckBox" fmlaLink="$H$40" lockText="1" noThreeD="1"/>
</file>

<file path=xl/ctrlProps/ctrlProp26.xml><?xml version="1.0" encoding="utf-8"?>
<formControlPr xmlns="http://schemas.microsoft.com/office/spreadsheetml/2009/9/main" objectType="CheckBox" fmlaLink="$G$42" lockText="1" noThreeD="1"/>
</file>

<file path=xl/ctrlProps/ctrlProp27.xml><?xml version="1.0" encoding="utf-8"?>
<formControlPr xmlns="http://schemas.microsoft.com/office/spreadsheetml/2009/9/main" objectType="CheckBox" fmlaLink="$G$40" lockText="1" noThreeD="1"/>
</file>

<file path=xl/ctrlProps/ctrlProp28.xml><?xml version="1.0" encoding="utf-8"?>
<formControlPr xmlns="http://schemas.microsoft.com/office/spreadsheetml/2009/9/main" objectType="CheckBox" fmlaLink="$G$43" lockText="1" noThreeD="1"/>
</file>

<file path=xl/ctrlProps/ctrlProp29.xml><?xml version="1.0" encoding="utf-8"?>
<formControlPr xmlns="http://schemas.microsoft.com/office/spreadsheetml/2009/9/main" objectType="CheckBox" fmlaLink="$G$44" lockText="1" noThreeD="1"/>
</file>

<file path=xl/ctrlProps/ctrlProp3.xml><?xml version="1.0" encoding="utf-8"?>
<formControlPr xmlns="http://schemas.microsoft.com/office/spreadsheetml/2009/9/main" objectType="CheckBox" fmlaLink="$G$7" lockText="1" noThreeD="1"/>
</file>

<file path=xl/ctrlProps/ctrlProp30.xml><?xml version="1.0" encoding="utf-8"?>
<formControlPr xmlns="http://schemas.microsoft.com/office/spreadsheetml/2009/9/main" objectType="CheckBox" fmlaLink="$G$46" lockText="1" noThreeD="1"/>
</file>

<file path=xl/ctrlProps/ctrlProp31.xml><?xml version="1.0" encoding="utf-8"?>
<formControlPr xmlns="http://schemas.microsoft.com/office/spreadsheetml/2009/9/main" objectType="CheckBox" fmlaLink="$G$52" lockText="1" noThreeD="1"/>
</file>

<file path=xl/ctrlProps/ctrlProp32.xml><?xml version="1.0" encoding="utf-8"?>
<formControlPr xmlns="http://schemas.microsoft.com/office/spreadsheetml/2009/9/main" objectType="CheckBox" fmlaLink="$G$55" lockText="1" noThreeD="1"/>
</file>

<file path=xl/ctrlProps/ctrlProp33.xml><?xml version="1.0" encoding="utf-8"?>
<formControlPr xmlns="http://schemas.microsoft.com/office/spreadsheetml/2009/9/main" objectType="CheckBox" fmlaLink="$G$57" lockText="1" noThreeD="1"/>
</file>

<file path=xl/ctrlProps/ctrlProp34.xml><?xml version="1.0" encoding="utf-8"?>
<formControlPr xmlns="http://schemas.microsoft.com/office/spreadsheetml/2009/9/main" objectType="CheckBox" fmlaLink="$G$70" lockText="1" noThreeD="1"/>
</file>

<file path=xl/ctrlProps/ctrlProp35.xml><?xml version="1.0" encoding="utf-8"?>
<formControlPr xmlns="http://schemas.microsoft.com/office/spreadsheetml/2009/9/main" objectType="CheckBox" fmlaLink="$H$42" lockText="1" noThreeD="1"/>
</file>

<file path=xl/ctrlProps/ctrlProp36.xml><?xml version="1.0" encoding="utf-8"?>
<formControlPr xmlns="http://schemas.microsoft.com/office/spreadsheetml/2009/9/main" objectType="CheckBox" fmlaLink="$H$43" lockText="1" noThreeD="1"/>
</file>

<file path=xl/ctrlProps/ctrlProp37.xml><?xml version="1.0" encoding="utf-8"?>
<formControlPr xmlns="http://schemas.microsoft.com/office/spreadsheetml/2009/9/main" objectType="CheckBox" fmlaLink="$H$44" lockText="1" noThreeD="1"/>
</file>

<file path=xl/ctrlProps/ctrlProp38.xml><?xml version="1.0" encoding="utf-8"?>
<formControlPr xmlns="http://schemas.microsoft.com/office/spreadsheetml/2009/9/main" objectType="CheckBox" fmlaLink="$H$46" lockText="1" noThreeD="1"/>
</file>

<file path=xl/ctrlProps/ctrlProp39.xml><?xml version="1.0" encoding="utf-8"?>
<formControlPr xmlns="http://schemas.microsoft.com/office/spreadsheetml/2009/9/main" objectType="CheckBox" fmlaLink="$H$52" lockText="1" noThreeD="1"/>
</file>

<file path=xl/ctrlProps/ctrlProp4.xml><?xml version="1.0" encoding="utf-8"?>
<formControlPr xmlns="http://schemas.microsoft.com/office/spreadsheetml/2009/9/main" objectType="CheckBox" fmlaLink="$G$13" lockText="1" noThreeD="1"/>
</file>

<file path=xl/ctrlProps/ctrlProp40.xml><?xml version="1.0" encoding="utf-8"?>
<formControlPr xmlns="http://schemas.microsoft.com/office/spreadsheetml/2009/9/main" objectType="CheckBox" fmlaLink="$H$55" lockText="1" noThreeD="1"/>
</file>

<file path=xl/ctrlProps/ctrlProp41.xml><?xml version="1.0" encoding="utf-8"?>
<formControlPr xmlns="http://schemas.microsoft.com/office/spreadsheetml/2009/9/main" objectType="CheckBox" fmlaLink="$H$57" lockText="1" noThreeD="1"/>
</file>

<file path=xl/ctrlProps/ctrlProp42.xml><?xml version="1.0" encoding="utf-8"?>
<formControlPr xmlns="http://schemas.microsoft.com/office/spreadsheetml/2009/9/main" objectType="CheckBox" fmlaLink="$H$70" lockText="1" noThreeD="1"/>
</file>

<file path=xl/ctrlProps/ctrlProp43.xml><?xml version="1.0" encoding="utf-8"?>
<formControlPr xmlns="http://schemas.microsoft.com/office/spreadsheetml/2009/9/main" objectType="CheckBox" fmlaLink="$H$74" lockText="1" noThreeD="1"/>
</file>

<file path=xl/ctrlProps/ctrlProp44.xml><?xml version="1.0" encoding="utf-8"?>
<formControlPr xmlns="http://schemas.microsoft.com/office/spreadsheetml/2009/9/main" objectType="CheckBox" fmlaLink="$G$74" lockText="1" noThreeD="1"/>
</file>

<file path=xl/ctrlProps/ctrlProp45.xml><?xml version="1.0" encoding="utf-8"?>
<formControlPr xmlns="http://schemas.microsoft.com/office/spreadsheetml/2009/9/main" objectType="CheckBox" fmlaLink="$H$33" lockText="1" noThreeD="1"/>
</file>

<file path=xl/ctrlProps/ctrlProp46.xml><?xml version="1.0" encoding="utf-8"?>
<formControlPr xmlns="http://schemas.microsoft.com/office/spreadsheetml/2009/9/main" objectType="CheckBox" fmlaLink="$G$22" lockText="1" noThreeD="1"/>
</file>

<file path=xl/ctrlProps/ctrlProp47.xml><?xml version="1.0" encoding="utf-8"?>
<formControlPr xmlns="http://schemas.microsoft.com/office/spreadsheetml/2009/9/main" objectType="CheckBox" fmlaLink="$H$22" lockText="1" noThreeD="1"/>
</file>

<file path=xl/ctrlProps/ctrlProp48.xml><?xml version="1.0" encoding="utf-8"?>
<formControlPr xmlns="http://schemas.microsoft.com/office/spreadsheetml/2009/9/main" objectType="CheckBox" fmlaLink="$G$45" lockText="1" noThreeD="1"/>
</file>

<file path=xl/ctrlProps/ctrlProp49.xml><?xml version="1.0" encoding="utf-8"?>
<formControlPr xmlns="http://schemas.microsoft.com/office/spreadsheetml/2009/9/main" objectType="CheckBox" fmlaLink="$H$45" lockText="1" noThreeD="1"/>
</file>

<file path=xl/ctrlProps/ctrlProp5.xml><?xml version="1.0" encoding="utf-8"?>
<formControlPr xmlns="http://schemas.microsoft.com/office/spreadsheetml/2009/9/main" objectType="CheckBox" fmlaLink="$G$14" lockText="1" noThreeD="1"/>
</file>

<file path=xl/ctrlProps/ctrlProp50.xml><?xml version="1.0" encoding="utf-8"?>
<formControlPr xmlns="http://schemas.microsoft.com/office/spreadsheetml/2009/9/main" objectType="CheckBox" fmlaLink="$G$25" lockText="1" noThreeD="1"/>
</file>

<file path=xl/ctrlProps/ctrlProp51.xml><?xml version="1.0" encoding="utf-8"?>
<formControlPr xmlns="http://schemas.microsoft.com/office/spreadsheetml/2009/9/main" objectType="CheckBox" fmlaLink="$H$25" lockText="1" noThreeD="1"/>
</file>

<file path=xl/ctrlProps/ctrlProp52.xml><?xml version="1.0" encoding="utf-8"?>
<formControlPr xmlns="http://schemas.microsoft.com/office/spreadsheetml/2009/9/main" objectType="CheckBox" fmlaLink="$G$47" lockText="1" noThreeD="1"/>
</file>

<file path=xl/ctrlProps/ctrlProp53.xml><?xml version="1.0" encoding="utf-8"?>
<formControlPr xmlns="http://schemas.microsoft.com/office/spreadsheetml/2009/9/main" objectType="CheckBox" fmlaLink="$H$47" lockText="1" noThreeD="1"/>
</file>

<file path=xl/ctrlProps/ctrlProp54.xml><?xml version="1.0" encoding="utf-8"?>
<formControlPr xmlns="http://schemas.microsoft.com/office/spreadsheetml/2009/9/main" objectType="CheckBox" fmlaLink="$G$48" lockText="1" noThreeD="1"/>
</file>

<file path=xl/ctrlProps/ctrlProp55.xml><?xml version="1.0" encoding="utf-8"?>
<formControlPr xmlns="http://schemas.microsoft.com/office/spreadsheetml/2009/9/main" objectType="CheckBox" fmlaLink="$H$48" lockText="1" noThreeD="1"/>
</file>

<file path=xl/ctrlProps/ctrlProp56.xml><?xml version="1.0" encoding="utf-8"?>
<formControlPr xmlns="http://schemas.microsoft.com/office/spreadsheetml/2009/9/main" objectType="CheckBox" fmlaLink="$G$53" lockText="1" noThreeD="1"/>
</file>

<file path=xl/ctrlProps/ctrlProp57.xml><?xml version="1.0" encoding="utf-8"?>
<formControlPr xmlns="http://schemas.microsoft.com/office/spreadsheetml/2009/9/main" objectType="CheckBox" fmlaLink="$G$54" lockText="1" noThreeD="1"/>
</file>

<file path=xl/ctrlProps/ctrlProp58.xml><?xml version="1.0" encoding="utf-8"?>
<formControlPr xmlns="http://schemas.microsoft.com/office/spreadsheetml/2009/9/main" objectType="CheckBox" fmlaLink="$H$53" lockText="1" noThreeD="1"/>
</file>

<file path=xl/ctrlProps/ctrlProp59.xml><?xml version="1.0" encoding="utf-8"?>
<formControlPr xmlns="http://schemas.microsoft.com/office/spreadsheetml/2009/9/main" objectType="CheckBox" fmlaLink="$H$54" lockText="1" noThreeD="1"/>
</file>

<file path=xl/ctrlProps/ctrlProp6.xml><?xml version="1.0" encoding="utf-8"?>
<formControlPr xmlns="http://schemas.microsoft.com/office/spreadsheetml/2009/9/main" objectType="CheckBox" fmlaLink="$H$5" lockText="1" noThreeD="1"/>
</file>

<file path=xl/ctrlProps/ctrlProp60.xml><?xml version="1.0" encoding="utf-8"?>
<formControlPr xmlns="http://schemas.microsoft.com/office/spreadsheetml/2009/9/main" objectType="CheckBox" fmlaLink="$G$58" lockText="1" noThreeD="1"/>
</file>

<file path=xl/ctrlProps/ctrlProp61.xml><?xml version="1.0" encoding="utf-8"?>
<formControlPr xmlns="http://schemas.microsoft.com/office/spreadsheetml/2009/9/main" objectType="CheckBox" fmlaLink="$H$58" lockText="1" noThreeD="1"/>
</file>

<file path=xl/ctrlProps/ctrlProp62.xml><?xml version="1.0" encoding="utf-8"?>
<formControlPr xmlns="http://schemas.microsoft.com/office/spreadsheetml/2009/9/main" objectType="CheckBox" fmlaLink="$G$59" lockText="1" noThreeD="1"/>
</file>

<file path=xl/ctrlProps/ctrlProp63.xml><?xml version="1.0" encoding="utf-8"?>
<formControlPr xmlns="http://schemas.microsoft.com/office/spreadsheetml/2009/9/main" objectType="CheckBox" fmlaLink="$H$59" lockText="1" noThreeD="1"/>
</file>

<file path=xl/ctrlProps/ctrlProp64.xml><?xml version="1.0" encoding="utf-8"?>
<formControlPr xmlns="http://schemas.microsoft.com/office/spreadsheetml/2009/9/main" objectType="CheckBox" fmlaLink="$G$60" lockText="1" noThreeD="1"/>
</file>

<file path=xl/ctrlProps/ctrlProp65.xml><?xml version="1.0" encoding="utf-8"?>
<formControlPr xmlns="http://schemas.microsoft.com/office/spreadsheetml/2009/9/main" objectType="CheckBox" fmlaLink="$H$60" lockText="1" noThreeD="1"/>
</file>

<file path=xl/ctrlProps/ctrlProp66.xml><?xml version="1.0" encoding="utf-8"?>
<formControlPr xmlns="http://schemas.microsoft.com/office/spreadsheetml/2009/9/main" objectType="CheckBox" fmlaLink="$G$61" lockText="1" noThreeD="1"/>
</file>

<file path=xl/ctrlProps/ctrlProp67.xml><?xml version="1.0" encoding="utf-8"?>
<formControlPr xmlns="http://schemas.microsoft.com/office/spreadsheetml/2009/9/main" objectType="CheckBox" fmlaLink="$H$61" lockText="1" noThreeD="1"/>
</file>

<file path=xl/ctrlProps/ctrlProp68.xml><?xml version="1.0" encoding="utf-8"?>
<formControlPr xmlns="http://schemas.microsoft.com/office/spreadsheetml/2009/9/main" objectType="CheckBox" fmlaLink="$G$62" lockText="1" noThreeD="1"/>
</file>

<file path=xl/ctrlProps/ctrlProp69.xml><?xml version="1.0" encoding="utf-8"?>
<formControlPr xmlns="http://schemas.microsoft.com/office/spreadsheetml/2009/9/main" objectType="CheckBox" fmlaLink="$H$62" lockText="1" noThreeD="1"/>
</file>

<file path=xl/ctrlProps/ctrlProp7.xml><?xml version="1.0" encoding="utf-8"?>
<formControlPr xmlns="http://schemas.microsoft.com/office/spreadsheetml/2009/9/main" objectType="CheckBox" fmlaLink="$H$6" lockText="1" noThreeD="1"/>
</file>

<file path=xl/ctrlProps/ctrlProp70.xml><?xml version="1.0" encoding="utf-8"?>
<formControlPr xmlns="http://schemas.microsoft.com/office/spreadsheetml/2009/9/main" objectType="CheckBox" fmlaLink="$G$63" lockText="1" noThreeD="1"/>
</file>

<file path=xl/ctrlProps/ctrlProp71.xml><?xml version="1.0" encoding="utf-8"?>
<formControlPr xmlns="http://schemas.microsoft.com/office/spreadsheetml/2009/9/main" objectType="CheckBox" fmlaLink="$H$63" lockText="1" noThreeD="1"/>
</file>

<file path=xl/ctrlProps/ctrlProp72.xml><?xml version="1.0" encoding="utf-8"?>
<formControlPr xmlns="http://schemas.microsoft.com/office/spreadsheetml/2009/9/main" objectType="CheckBox" fmlaLink="$G$65" lockText="1" noThreeD="1"/>
</file>

<file path=xl/ctrlProps/ctrlProp73.xml><?xml version="1.0" encoding="utf-8"?>
<formControlPr xmlns="http://schemas.microsoft.com/office/spreadsheetml/2009/9/main" objectType="CheckBox" fmlaLink="$H$65" lockText="1" noThreeD="1"/>
</file>

<file path=xl/ctrlProps/ctrlProp74.xml><?xml version="1.0" encoding="utf-8"?>
<formControlPr xmlns="http://schemas.microsoft.com/office/spreadsheetml/2009/9/main" objectType="CheckBox" fmlaLink="$G$66" lockText="1" noThreeD="1"/>
</file>

<file path=xl/ctrlProps/ctrlProp75.xml><?xml version="1.0" encoding="utf-8"?>
<formControlPr xmlns="http://schemas.microsoft.com/office/spreadsheetml/2009/9/main" objectType="CheckBox" fmlaLink="$H$66" lockText="1" noThreeD="1"/>
</file>

<file path=xl/ctrlProps/ctrlProp76.xml><?xml version="1.0" encoding="utf-8"?>
<formControlPr xmlns="http://schemas.microsoft.com/office/spreadsheetml/2009/9/main" objectType="CheckBox" fmlaLink="$G$67" lockText="1" noThreeD="1"/>
</file>

<file path=xl/ctrlProps/ctrlProp77.xml><?xml version="1.0" encoding="utf-8"?>
<formControlPr xmlns="http://schemas.microsoft.com/office/spreadsheetml/2009/9/main" objectType="CheckBox" fmlaLink="$H$67" lockText="1" noThreeD="1"/>
</file>

<file path=xl/ctrlProps/ctrlProp78.xml><?xml version="1.0" encoding="utf-8"?>
<formControlPr xmlns="http://schemas.microsoft.com/office/spreadsheetml/2009/9/main" objectType="CheckBox" fmlaLink="$G$68" lockText="1" noThreeD="1"/>
</file>

<file path=xl/ctrlProps/ctrlProp79.xml><?xml version="1.0" encoding="utf-8"?>
<formControlPr xmlns="http://schemas.microsoft.com/office/spreadsheetml/2009/9/main" objectType="CheckBox" fmlaLink="$H$68" lockText="1" noThreeD="1"/>
</file>

<file path=xl/ctrlProps/ctrlProp8.xml><?xml version="1.0" encoding="utf-8"?>
<formControlPr xmlns="http://schemas.microsoft.com/office/spreadsheetml/2009/9/main" objectType="CheckBox" fmlaLink="$H$7" lockText="1" noThreeD="1"/>
</file>

<file path=xl/ctrlProps/ctrlProp80.xml><?xml version="1.0" encoding="utf-8"?>
<formControlPr xmlns="http://schemas.microsoft.com/office/spreadsheetml/2009/9/main" objectType="CheckBox" fmlaLink="$G$69" lockText="1" noThreeD="1"/>
</file>

<file path=xl/ctrlProps/ctrlProp81.xml><?xml version="1.0" encoding="utf-8"?>
<formControlPr xmlns="http://schemas.microsoft.com/office/spreadsheetml/2009/9/main" objectType="CheckBox" fmlaLink="$H$69" lockText="1" noThreeD="1"/>
</file>

<file path=xl/ctrlProps/ctrlProp82.xml><?xml version="1.0" encoding="utf-8"?>
<formControlPr xmlns="http://schemas.microsoft.com/office/spreadsheetml/2009/9/main" objectType="CheckBox" fmlaLink="$G$71" lockText="1" noThreeD="1"/>
</file>

<file path=xl/ctrlProps/ctrlProp83.xml><?xml version="1.0" encoding="utf-8"?>
<formControlPr xmlns="http://schemas.microsoft.com/office/spreadsheetml/2009/9/main" objectType="CheckBox" fmlaLink="$H$71" lockText="1" noThreeD="1"/>
</file>

<file path=xl/ctrlProps/ctrlProp84.xml><?xml version="1.0" encoding="utf-8"?>
<formControlPr xmlns="http://schemas.microsoft.com/office/spreadsheetml/2009/9/main" objectType="CheckBox" fmlaLink="$G$72" lockText="1" noThreeD="1"/>
</file>

<file path=xl/ctrlProps/ctrlProp85.xml><?xml version="1.0" encoding="utf-8"?>
<formControlPr xmlns="http://schemas.microsoft.com/office/spreadsheetml/2009/9/main" objectType="CheckBox" fmlaLink="$H$72" lockText="1" noThreeD="1"/>
</file>

<file path=xl/ctrlProps/ctrlProp86.xml><?xml version="1.0" encoding="utf-8"?>
<formControlPr xmlns="http://schemas.microsoft.com/office/spreadsheetml/2009/9/main" objectType="CheckBox" fmlaLink="$G$73" lockText="1" noThreeD="1"/>
</file>

<file path=xl/ctrlProps/ctrlProp87.xml><?xml version="1.0" encoding="utf-8"?>
<formControlPr xmlns="http://schemas.microsoft.com/office/spreadsheetml/2009/9/main" objectType="CheckBox" fmlaLink="$H$73" lockText="1" noThreeD="1"/>
</file>

<file path=xl/ctrlProps/ctrlProp88.xml><?xml version="1.0" encoding="utf-8"?>
<formControlPr xmlns="http://schemas.microsoft.com/office/spreadsheetml/2009/9/main" objectType="CheckBox" fmlaLink="$G$9" lockText="1" noThreeD="1"/>
</file>

<file path=xl/ctrlProps/ctrlProp89.xml><?xml version="1.0" encoding="utf-8"?>
<formControlPr xmlns="http://schemas.microsoft.com/office/spreadsheetml/2009/9/main" objectType="CheckBox" fmlaLink="$G$10" lockText="1" noThreeD="1"/>
</file>

<file path=xl/ctrlProps/ctrlProp9.xml><?xml version="1.0" encoding="utf-8"?>
<formControlPr xmlns="http://schemas.microsoft.com/office/spreadsheetml/2009/9/main" objectType="CheckBox" fmlaLink="$H$13" lockText="1" noThreeD="1"/>
</file>

<file path=xl/ctrlProps/ctrlProp90.xml><?xml version="1.0" encoding="utf-8"?>
<formControlPr xmlns="http://schemas.microsoft.com/office/spreadsheetml/2009/9/main" objectType="CheckBox" fmlaLink="$G$11" lockText="1" noThreeD="1"/>
</file>

<file path=xl/ctrlProps/ctrlProp91.xml><?xml version="1.0" encoding="utf-8"?>
<formControlPr xmlns="http://schemas.microsoft.com/office/spreadsheetml/2009/9/main" objectType="CheckBox" fmlaLink="$G$12" lockText="1" noThreeD="1"/>
</file>

<file path=xl/ctrlProps/ctrlProp92.xml><?xml version="1.0" encoding="utf-8"?>
<formControlPr xmlns="http://schemas.microsoft.com/office/spreadsheetml/2009/9/main" objectType="CheckBox" fmlaLink="$H$9" lockText="1" noThreeD="1"/>
</file>

<file path=xl/ctrlProps/ctrlProp93.xml><?xml version="1.0" encoding="utf-8"?>
<formControlPr xmlns="http://schemas.microsoft.com/office/spreadsheetml/2009/9/main" objectType="CheckBox" fmlaLink="$H$10" lockText="1" noThreeD="1"/>
</file>

<file path=xl/ctrlProps/ctrlProp94.xml><?xml version="1.0" encoding="utf-8"?>
<formControlPr xmlns="http://schemas.microsoft.com/office/spreadsheetml/2009/9/main" objectType="CheckBox" fmlaLink="$H$11" lockText="1" noThreeD="1"/>
</file>

<file path=xl/ctrlProps/ctrlProp95.xml><?xml version="1.0" encoding="utf-8"?>
<formControlPr xmlns="http://schemas.microsoft.com/office/spreadsheetml/2009/9/main" objectType="CheckBox" fmlaLink="$H$12" lockText="1" noThreeD="1"/>
</file>

<file path=xl/ctrlProps/ctrlProp96.xml><?xml version="1.0" encoding="utf-8"?>
<formControlPr xmlns="http://schemas.microsoft.com/office/spreadsheetml/2009/9/main" objectType="CheckBox" fmlaLink="$G$49" lockText="1" noThreeD="1"/>
</file>

<file path=xl/ctrlProps/ctrlProp97.xml><?xml version="1.0" encoding="utf-8"?>
<formControlPr xmlns="http://schemas.microsoft.com/office/spreadsheetml/2009/9/main" objectType="CheckBox" fmlaLink="$G$50" lockText="1" noThreeD="1"/>
</file>

<file path=xl/ctrlProps/ctrlProp98.xml><?xml version="1.0" encoding="utf-8"?>
<formControlPr xmlns="http://schemas.microsoft.com/office/spreadsheetml/2009/9/main" objectType="CheckBox" fmlaLink="$G$51" lockText="1" noThreeD="1"/>
</file>

<file path=xl/ctrlProps/ctrlProp99.xml><?xml version="1.0" encoding="utf-8"?>
<formControlPr xmlns="http://schemas.microsoft.com/office/spreadsheetml/2009/9/main" objectType="CheckBox" fmlaLink="$H$49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447675</xdr:colOff>
          <xdr:row>4</xdr:row>
          <xdr:rowOff>0</xdr:rowOff>
        </xdr:from>
        <xdr:to>
          <xdr:col>4</xdr:col>
          <xdr:colOff>685800</xdr:colOff>
          <xdr:row>5</xdr:row>
          <xdr:rowOff>9525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447675</xdr:colOff>
          <xdr:row>5</xdr:row>
          <xdr:rowOff>0</xdr:rowOff>
        </xdr:from>
        <xdr:to>
          <xdr:col>4</xdr:col>
          <xdr:colOff>685800</xdr:colOff>
          <xdr:row>6</xdr:row>
          <xdr:rowOff>9525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447675</xdr:colOff>
          <xdr:row>6</xdr:row>
          <xdr:rowOff>0</xdr:rowOff>
        </xdr:from>
        <xdr:to>
          <xdr:col>4</xdr:col>
          <xdr:colOff>685800</xdr:colOff>
          <xdr:row>7</xdr:row>
          <xdr:rowOff>9525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447675</xdr:colOff>
          <xdr:row>12</xdr:row>
          <xdr:rowOff>0</xdr:rowOff>
        </xdr:from>
        <xdr:to>
          <xdr:col>4</xdr:col>
          <xdr:colOff>685800</xdr:colOff>
          <xdr:row>13</xdr:row>
          <xdr:rowOff>9525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447675</xdr:colOff>
          <xdr:row>13</xdr:row>
          <xdr:rowOff>0</xdr:rowOff>
        </xdr:from>
        <xdr:to>
          <xdr:col>4</xdr:col>
          <xdr:colOff>685800</xdr:colOff>
          <xdr:row>14</xdr:row>
          <xdr:rowOff>9525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447675</xdr:colOff>
          <xdr:row>4</xdr:row>
          <xdr:rowOff>0</xdr:rowOff>
        </xdr:from>
        <xdr:to>
          <xdr:col>5</xdr:col>
          <xdr:colOff>685800</xdr:colOff>
          <xdr:row>5</xdr:row>
          <xdr:rowOff>9525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447675</xdr:colOff>
          <xdr:row>5</xdr:row>
          <xdr:rowOff>0</xdr:rowOff>
        </xdr:from>
        <xdr:to>
          <xdr:col>5</xdr:col>
          <xdr:colOff>685800</xdr:colOff>
          <xdr:row>6</xdr:row>
          <xdr:rowOff>9525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447675</xdr:colOff>
          <xdr:row>6</xdr:row>
          <xdr:rowOff>0</xdr:rowOff>
        </xdr:from>
        <xdr:to>
          <xdr:col>5</xdr:col>
          <xdr:colOff>685800</xdr:colOff>
          <xdr:row>7</xdr:row>
          <xdr:rowOff>9525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447675</xdr:colOff>
          <xdr:row>12</xdr:row>
          <xdr:rowOff>0</xdr:rowOff>
        </xdr:from>
        <xdr:to>
          <xdr:col>5</xdr:col>
          <xdr:colOff>685800</xdr:colOff>
          <xdr:row>13</xdr:row>
          <xdr:rowOff>9525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447675</xdr:colOff>
          <xdr:row>13</xdr:row>
          <xdr:rowOff>0</xdr:rowOff>
        </xdr:from>
        <xdr:to>
          <xdr:col>5</xdr:col>
          <xdr:colOff>685800</xdr:colOff>
          <xdr:row>14</xdr:row>
          <xdr:rowOff>9525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457200</xdr:colOff>
          <xdr:row>14</xdr:row>
          <xdr:rowOff>190500</xdr:rowOff>
        </xdr:from>
        <xdr:to>
          <xdr:col>4</xdr:col>
          <xdr:colOff>695325</xdr:colOff>
          <xdr:row>16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447675</xdr:colOff>
          <xdr:row>16</xdr:row>
          <xdr:rowOff>0</xdr:rowOff>
        </xdr:from>
        <xdr:to>
          <xdr:col>4</xdr:col>
          <xdr:colOff>685800</xdr:colOff>
          <xdr:row>17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447675</xdr:colOff>
          <xdr:row>15</xdr:row>
          <xdr:rowOff>0</xdr:rowOff>
        </xdr:from>
        <xdr:to>
          <xdr:col>5</xdr:col>
          <xdr:colOff>685800</xdr:colOff>
          <xdr:row>16</xdr:row>
          <xdr:rowOff>9525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447675</xdr:colOff>
          <xdr:row>16</xdr:row>
          <xdr:rowOff>0</xdr:rowOff>
        </xdr:from>
        <xdr:to>
          <xdr:col>5</xdr:col>
          <xdr:colOff>685800</xdr:colOff>
          <xdr:row>17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447675</xdr:colOff>
          <xdr:row>23</xdr:row>
          <xdr:rowOff>0</xdr:rowOff>
        </xdr:from>
        <xdr:to>
          <xdr:col>4</xdr:col>
          <xdr:colOff>685800</xdr:colOff>
          <xdr:row>24</xdr:row>
          <xdr:rowOff>9525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447675</xdr:colOff>
          <xdr:row>32</xdr:row>
          <xdr:rowOff>0</xdr:rowOff>
        </xdr:from>
        <xdr:to>
          <xdr:col>4</xdr:col>
          <xdr:colOff>685800</xdr:colOff>
          <xdr:row>35</xdr:row>
          <xdr:rowOff>9525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447675</xdr:colOff>
          <xdr:row>20</xdr:row>
          <xdr:rowOff>0</xdr:rowOff>
        </xdr:from>
        <xdr:to>
          <xdr:col>4</xdr:col>
          <xdr:colOff>685800</xdr:colOff>
          <xdr:row>21</xdr:row>
          <xdr:rowOff>9525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447675</xdr:colOff>
          <xdr:row>22</xdr:row>
          <xdr:rowOff>0</xdr:rowOff>
        </xdr:from>
        <xdr:to>
          <xdr:col>4</xdr:col>
          <xdr:colOff>685800</xdr:colOff>
          <xdr:row>23</xdr:row>
          <xdr:rowOff>9525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447675</xdr:colOff>
          <xdr:row>20</xdr:row>
          <xdr:rowOff>0</xdr:rowOff>
        </xdr:from>
        <xdr:to>
          <xdr:col>5</xdr:col>
          <xdr:colOff>685800</xdr:colOff>
          <xdr:row>21</xdr:row>
          <xdr:rowOff>9525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447675</xdr:colOff>
          <xdr:row>22</xdr:row>
          <xdr:rowOff>0</xdr:rowOff>
        </xdr:from>
        <xdr:to>
          <xdr:col>5</xdr:col>
          <xdr:colOff>685800</xdr:colOff>
          <xdr:row>23</xdr:row>
          <xdr:rowOff>9525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447675</xdr:colOff>
          <xdr:row>23</xdr:row>
          <xdr:rowOff>0</xdr:rowOff>
        </xdr:from>
        <xdr:to>
          <xdr:col>5</xdr:col>
          <xdr:colOff>685800</xdr:colOff>
          <xdr:row>24</xdr:row>
          <xdr:rowOff>9525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447675</xdr:colOff>
          <xdr:row>38</xdr:row>
          <xdr:rowOff>0</xdr:rowOff>
        </xdr:from>
        <xdr:to>
          <xdr:col>4</xdr:col>
          <xdr:colOff>685800</xdr:colOff>
          <xdr:row>39</xdr:row>
          <xdr:rowOff>9525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447675</xdr:colOff>
          <xdr:row>39</xdr:row>
          <xdr:rowOff>0</xdr:rowOff>
        </xdr:from>
        <xdr:to>
          <xdr:col>4</xdr:col>
          <xdr:colOff>685800</xdr:colOff>
          <xdr:row>40</xdr:row>
          <xdr:rowOff>9525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447675</xdr:colOff>
          <xdr:row>38</xdr:row>
          <xdr:rowOff>0</xdr:rowOff>
        </xdr:from>
        <xdr:to>
          <xdr:col>5</xdr:col>
          <xdr:colOff>685800</xdr:colOff>
          <xdr:row>39</xdr:row>
          <xdr:rowOff>9525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447675</xdr:colOff>
          <xdr:row>39</xdr:row>
          <xdr:rowOff>0</xdr:rowOff>
        </xdr:from>
        <xdr:to>
          <xdr:col>5</xdr:col>
          <xdr:colOff>685800</xdr:colOff>
          <xdr:row>40</xdr:row>
          <xdr:rowOff>9525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447675</xdr:colOff>
          <xdr:row>41</xdr:row>
          <xdr:rowOff>0</xdr:rowOff>
        </xdr:from>
        <xdr:to>
          <xdr:col>4</xdr:col>
          <xdr:colOff>685800</xdr:colOff>
          <xdr:row>42</xdr:row>
          <xdr:rowOff>9525</xdr:rowOff>
        </xdr:to>
        <xdr:sp macro="" textlink="">
          <xdr:nvSpPr>
            <xdr:cNvPr id="2089" name="Check Box 41" hidden="1">
              <a:extLst>
                <a:ext uri="{63B3BB69-23CF-44E3-9099-C40C66FF867C}">
                  <a14:compatExt spid="_x0000_s20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447675</xdr:colOff>
          <xdr:row>42</xdr:row>
          <xdr:rowOff>0</xdr:rowOff>
        </xdr:from>
        <xdr:to>
          <xdr:col>4</xdr:col>
          <xdr:colOff>685800</xdr:colOff>
          <xdr:row>43</xdr:row>
          <xdr:rowOff>9525</xdr:rowOff>
        </xdr:to>
        <xdr:sp macro="" textlink="">
          <xdr:nvSpPr>
            <xdr:cNvPr id="2090" name="Check Box 42" hidden="1">
              <a:extLst>
                <a:ext uri="{63B3BB69-23CF-44E3-9099-C40C66FF867C}">
                  <a14:compatExt spid="_x0000_s20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447675</xdr:colOff>
          <xdr:row>42</xdr:row>
          <xdr:rowOff>0</xdr:rowOff>
        </xdr:from>
        <xdr:to>
          <xdr:col>4</xdr:col>
          <xdr:colOff>685800</xdr:colOff>
          <xdr:row>43</xdr:row>
          <xdr:rowOff>9525</xdr:rowOff>
        </xdr:to>
        <xdr:sp macro="" textlink="">
          <xdr:nvSpPr>
            <xdr:cNvPr id="2091" name="Check Box 43" hidden="1">
              <a:extLst>
                <a:ext uri="{63B3BB69-23CF-44E3-9099-C40C66FF867C}">
                  <a14:compatExt spid="_x0000_s20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447675</xdr:colOff>
          <xdr:row>43</xdr:row>
          <xdr:rowOff>0</xdr:rowOff>
        </xdr:from>
        <xdr:to>
          <xdr:col>4</xdr:col>
          <xdr:colOff>685800</xdr:colOff>
          <xdr:row>44</xdr:row>
          <xdr:rowOff>9525</xdr:rowOff>
        </xdr:to>
        <xdr:sp macro="" textlink="">
          <xdr:nvSpPr>
            <xdr:cNvPr id="2092" name="Check Box 44" hidden="1">
              <a:extLst>
                <a:ext uri="{63B3BB69-23CF-44E3-9099-C40C66FF867C}">
                  <a14:compatExt spid="_x0000_s20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447675</xdr:colOff>
          <xdr:row>45</xdr:row>
          <xdr:rowOff>0</xdr:rowOff>
        </xdr:from>
        <xdr:to>
          <xdr:col>4</xdr:col>
          <xdr:colOff>685800</xdr:colOff>
          <xdr:row>46</xdr:row>
          <xdr:rowOff>9525</xdr:rowOff>
        </xdr:to>
        <xdr:sp macro="" textlink="">
          <xdr:nvSpPr>
            <xdr:cNvPr id="2093" name="Check Box 45" hidden="1">
              <a:extLst>
                <a:ext uri="{63B3BB69-23CF-44E3-9099-C40C66FF867C}">
                  <a14:compatExt spid="_x0000_s20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447675</xdr:colOff>
          <xdr:row>51</xdr:row>
          <xdr:rowOff>0</xdr:rowOff>
        </xdr:from>
        <xdr:to>
          <xdr:col>4</xdr:col>
          <xdr:colOff>685800</xdr:colOff>
          <xdr:row>52</xdr:row>
          <xdr:rowOff>9525</xdr:rowOff>
        </xdr:to>
        <xdr:sp macro="" textlink="">
          <xdr:nvSpPr>
            <xdr:cNvPr id="2094" name="Check Box 46" hidden="1">
              <a:extLst>
                <a:ext uri="{63B3BB69-23CF-44E3-9099-C40C66FF867C}">
                  <a14:compatExt spid="_x0000_s20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447675</xdr:colOff>
          <xdr:row>54</xdr:row>
          <xdr:rowOff>0</xdr:rowOff>
        </xdr:from>
        <xdr:to>
          <xdr:col>4</xdr:col>
          <xdr:colOff>685800</xdr:colOff>
          <xdr:row>55</xdr:row>
          <xdr:rowOff>0</xdr:rowOff>
        </xdr:to>
        <xdr:sp macro="" textlink="">
          <xdr:nvSpPr>
            <xdr:cNvPr id="2095" name="Check Box 47" hidden="1">
              <a:extLst>
                <a:ext uri="{63B3BB69-23CF-44E3-9099-C40C66FF867C}">
                  <a14:compatExt spid="_x0000_s209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447675</xdr:colOff>
          <xdr:row>55</xdr:row>
          <xdr:rowOff>200025</xdr:rowOff>
        </xdr:from>
        <xdr:to>
          <xdr:col>4</xdr:col>
          <xdr:colOff>685800</xdr:colOff>
          <xdr:row>57</xdr:row>
          <xdr:rowOff>0</xdr:rowOff>
        </xdr:to>
        <xdr:sp macro="" textlink="">
          <xdr:nvSpPr>
            <xdr:cNvPr id="2097" name="Check Box 49" hidden="1">
              <a:extLst>
                <a:ext uri="{63B3BB69-23CF-44E3-9099-C40C66FF867C}">
                  <a14:compatExt spid="_x0000_s20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447675</xdr:colOff>
          <xdr:row>69</xdr:row>
          <xdr:rowOff>0</xdr:rowOff>
        </xdr:from>
        <xdr:to>
          <xdr:col>4</xdr:col>
          <xdr:colOff>685800</xdr:colOff>
          <xdr:row>70</xdr:row>
          <xdr:rowOff>9525</xdr:rowOff>
        </xdr:to>
        <xdr:sp macro="" textlink="">
          <xdr:nvSpPr>
            <xdr:cNvPr id="2100" name="Check Box 52" hidden="1">
              <a:extLst>
                <a:ext uri="{63B3BB69-23CF-44E3-9099-C40C66FF867C}">
                  <a14:compatExt spid="_x0000_s21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447675</xdr:colOff>
          <xdr:row>41</xdr:row>
          <xdr:rowOff>0</xdr:rowOff>
        </xdr:from>
        <xdr:to>
          <xdr:col>5</xdr:col>
          <xdr:colOff>685800</xdr:colOff>
          <xdr:row>42</xdr:row>
          <xdr:rowOff>9525</xdr:rowOff>
        </xdr:to>
        <xdr:sp macro="" textlink="">
          <xdr:nvSpPr>
            <xdr:cNvPr id="2102" name="Check Box 54" hidden="1">
              <a:extLst>
                <a:ext uri="{63B3BB69-23CF-44E3-9099-C40C66FF867C}">
                  <a14:compatExt spid="_x0000_s21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447675</xdr:colOff>
          <xdr:row>42</xdr:row>
          <xdr:rowOff>0</xdr:rowOff>
        </xdr:from>
        <xdr:to>
          <xdr:col>5</xdr:col>
          <xdr:colOff>685800</xdr:colOff>
          <xdr:row>43</xdr:row>
          <xdr:rowOff>9525</xdr:rowOff>
        </xdr:to>
        <xdr:sp macro="" textlink="">
          <xdr:nvSpPr>
            <xdr:cNvPr id="2103" name="Check Box 55" hidden="1">
              <a:extLst>
                <a:ext uri="{63B3BB69-23CF-44E3-9099-C40C66FF867C}">
                  <a14:compatExt spid="_x0000_s210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447675</xdr:colOff>
          <xdr:row>43</xdr:row>
          <xdr:rowOff>0</xdr:rowOff>
        </xdr:from>
        <xdr:to>
          <xdr:col>5</xdr:col>
          <xdr:colOff>685800</xdr:colOff>
          <xdr:row>44</xdr:row>
          <xdr:rowOff>9525</xdr:rowOff>
        </xdr:to>
        <xdr:sp macro="" textlink="">
          <xdr:nvSpPr>
            <xdr:cNvPr id="2104" name="Check Box 56" hidden="1">
              <a:extLst>
                <a:ext uri="{63B3BB69-23CF-44E3-9099-C40C66FF867C}">
                  <a14:compatExt spid="_x0000_s210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447675</xdr:colOff>
          <xdr:row>45</xdr:row>
          <xdr:rowOff>0</xdr:rowOff>
        </xdr:from>
        <xdr:to>
          <xdr:col>5</xdr:col>
          <xdr:colOff>685800</xdr:colOff>
          <xdr:row>46</xdr:row>
          <xdr:rowOff>9525</xdr:rowOff>
        </xdr:to>
        <xdr:sp macro="" textlink="">
          <xdr:nvSpPr>
            <xdr:cNvPr id="2105" name="Check Box 57" hidden="1">
              <a:extLst>
                <a:ext uri="{63B3BB69-23CF-44E3-9099-C40C66FF867C}">
                  <a14:compatExt spid="_x0000_s21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447675</xdr:colOff>
          <xdr:row>51</xdr:row>
          <xdr:rowOff>0</xdr:rowOff>
        </xdr:from>
        <xdr:to>
          <xdr:col>5</xdr:col>
          <xdr:colOff>685800</xdr:colOff>
          <xdr:row>52</xdr:row>
          <xdr:rowOff>9525</xdr:rowOff>
        </xdr:to>
        <xdr:sp macro="" textlink="">
          <xdr:nvSpPr>
            <xdr:cNvPr id="2106" name="Check Box 58" hidden="1">
              <a:extLst>
                <a:ext uri="{63B3BB69-23CF-44E3-9099-C40C66FF867C}">
                  <a14:compatExt spid="_x0000_s210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447675</xdr:colOff>
          <xdr:row>54</xdr:row>
          <xdr:rowOff>0</xdr:rowOff>
        </xdr:from>
        <xdr:to>
          <xdr:col>5</xdr:col>
          <xdr:colOff>685800</xdr:colOff>
          <xdr:row>55</xdr:row>
          <xdr:rowOff>0</xdr:rowOff>
        </xdr:to>
        <xdr:sp macro="" textlink="">
          <xdr:nvSpPr>
            <xdr:cNvPr id="2107" name="Check Box 59" hidden="1">
              <a:extLst>
                <a:ext uri="{63B3BB69-23CF-44E3-9099-C40C66FF867C}">
                  <a14:compatExt spid="_x0000_s210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447675</xdr:colOff>
          <xdr:row>55</xdr:row>
          <xdr:rowOff>200025</xdr:rowOff>
        </xdr:from>
        <xdr:to>
          <xdr:col>5</xdr:col>
          <xdr:colOff>685800</xdr:colOff>
          <xdr:row>57</xdr:row>
          <xdr:rowOff>0</xdr:rowOff>
        </xdr:to>
        <xdr:sp macro="" textlink="">
          <xdr:nvSpPr>
            <xdr:cNvPr id="2109" name="Check Box 61" hidden="1">
              <a:extLst>
                <a:ext uri="{63B3BB69-23CF-44E3-9099-C40C66FF867C}">
                  <a14:compatExt spid="_x0000_s21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447675</xdr:colOff>
          <xdr:row>69</xdr:row>
          <xdr:rowOff>0</xdr:rowOff>
        </xdr:from>
        <xdr:to>
          <xdr:col>5</xdr:col>
          <xdr:colOff>685800</xdr:colOff>
          <xdr:row>70</xdr:row>
          <xdr:rowOff>9525</xdr:rowOff>
        </xdr:to>
        <xdr:sp macro="" textlink="">
          <xdr:nvSpPr>
            <xdr:cNvPr id="2112" name="Check Box 64" hidden="1">
              <a:extLst>
                <a:ext uri="{63B3BB69-23CF-44E3-9099-C40C66FF867C}">
                  <a14:compatExt spid="_x0000_s211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447675</xdr:colOff>
          <xdr:row>73</xdr:row>
          <xdr:rowOff>0</xdr:rowOff>
        </xdr:from>
        <xdr:to>
          <xdr:col>5</xdr:col>
          <xdr:colOff>685800</xdr:colOff>
          <xdr:row>83</xdr:row>
          <xdr:rowOff>9525</xdr:rowOff>
        </xdr:to>
        <xdr:sp macro="" textlink="">
          <xdr:nvSpPr>
            <xdr:cNvPr id="2114" name="Check Box 66" hidden="1">
              <a:extLst>
                <a:ext uri="{63B3BB69-23CF-44E3-9099-C40C66FF867C}">
                  <a14:compatExt spid="_x0000_s211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447675</xdr:colOff>
          <xdr:row>73</xdr:row>
          <xdr:rowOff>0</xdr:rowOff>
        </xdr:from>
        <xdr:to>
          <xdr:col>4</xdr:col>
          <xdr:colOff>685800</xdr:colOff>
          <xdr:row>83</xdr:row>
          <xdr:rowOff>9525</xdr:rowOff>
        </xdr:to>
        <xdr:sp macro="" textlink="">
          <xdr:nvSpPr>
            <xdr:cNvPr id="2116" name="Check Box 68" hidden="1">
              <a:extLst>
                <a:ext uri="{63B3BB69-23CF-44E3-9099-C40C66FF867C}">
                  <a14:compatExt spid="_x0000_s211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446616</xdr:colOff>
          <xdr:row>32</xdr:row>
          <xdr:rowOff>2117</xdr:rowOff>
        </xdr:from>
        <xdr:to>
          <xdr:col>5</xdr:col>
          <xdr:colOff>684741</xdr:colOff>
          <xdr:row>35</xdr:row>
          <xdr:rowOff>11642</xdr:rowOff>
        </xdr:to>
        <xdr:sp macro="" textlink="">
          <xdr:nvSpPr>
            <xdr:cNvPr id="2118" name="Check Box 70" hidden="1">
              <a:extLst>
                <a:ext uri="{63B3BB69-23CF-44E3-9099-C40C66FF867C}">
                  <a14:compatExt spid="_x0000_s211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447675</xdr:colOff>
          <xdr:row>21</xdr:row>
          <xdr:rowOff>0</xdr:rowOff>
        </xdr:from>
        <xdr:to>
          <xdr:col>4</xdr:col>
          <xdr:colOff>685800</xdr:colOff>
          <xdr:row>22</xdr:row>
          <xdr:rowOff>9525</xdr:rowOff>
        </xdr:to>
        <xdr:sp macro="" textlink="">
          <xdr:nvSpPr>
            <xdr:cNvPr id="2119" name="Check Box 71" hidden="1">
              <a:extLst>
                <a:ext uri="{63B3BB69-23CF-44E3-9099-C40C66FF867C}">
                  <a14:compatExt spid="_x0000_s211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447675</xdr:colOff>
          <xdr:row>21</xdr:row>
          <xdr:rowOff>0</xdr:rowOff>
        </xdr:from>
        <xdr:to>
          <xdr:col>5</xdr:col>
          <xdr:colOff>685800</xdr:colOff>
          <xdr:row>22</xdr:row>
          <xdr:rowOff>9525</xdr:rowOff>
        </xdr:to>
        <xdr:sp macro="" textlink="">
          <xdr:nvSpPr>
            <xdr:cNvPr id="2120" name="Check Box 72" hidden="1">
              <a:extLst>
                <a:ext uri="{63B3BB69-23CF-44E3-9099-C40C66FF867C}">
                  <a14:compatExt spid="_x0000_s212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447675</xdr:colOff>
          <xdr:row>44</xdr:row>
          <xdr:rowOff>0</xdr:rowOff>
        </xdr:from>
        <xdr:to>
          <xdr:col>4</xdr:col>
          <xdr:colOff>685800</xdr:colOff>
          <xdr:row>45</xdr:row>
          <xdr:rowOff>9525</xdr:rowOff>
        </xdr:to>
        <xdr:sp macro="" textlink="">
          <xdr:nvSpPr>
            <xdr:cNvPr id="2121" name="Check Box 73" hidden="1">
              <a:extLst>
                <a:ext uri="{63B3BB69-23CF-44E3-9099-C40C66FF867C}">
                  <a14:compatExt spid="_x0000_s21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447675</xdr:colOff>
          <xdr:row>44</xdr:row>
          <xdr:rowOff>0</xdr:rowOff>
        </xdr:from>
        <xdr:to>
          <xdr:col>5</xdr:col>
          <xdr:colOff>685800</xdr:colOff>
          <xdr:row>45</xdr:row>
          <xdr:rowOff>9525</xdr:rowOff>
        </xdr:to>
        <xdr:sp macro="" textlink="">
          <xdr:nvSpPr>
            <xdr:cNvPr id="2122" name="Check Box 74" hidden="1">
              <a:extLst>
                <a:ext uri="{63B3BB69-23CF-44E3-9099-C40C66FF867C}">
                  <a14:compatExt spid="_x0000_s21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447675</xdr:colOff>
          <xdr:row>24</xdr:row>
          <xdr:rowOff>0</xdr:rowOff>
        </xdr:from>
        <xdr:to>
          <xdr:col>4</xdr:col>
          <xdr:colOff>685800</xdr:colOff>
          <xdr:row>25</xdr:row>
          <xdr:rowOff>9525</xdr:rowOff>
        </xdr:to>
        <xdr:sp macro="" textlink="">
          <xdr:nvSpPr>
            <xdr:cNvPr id="2123" name="Check Box 75" hidden="1">
              <a:extLst>
                <a:ext uri="{63B3BB69-23CF-44E3-9099-C40C66FF867C}">
                  <a14:compatExt spid="_x0000_s21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447675</xdr:colOff>
          <xdr:row>24</xdr:row>
          <xdr:rowOff>0</xdr:rowOff>
        </xdr:from>
        <xdr:to>
          <xdr:col>5</xdr:col>
          <xdr:colOff>685800</xdr:colOff>
          <xdr:row>25</xdr:row>
          <xdr:rowOff>9525</xdr:rowOff>
        </xdr:to>
        <xdr:sp macro="" textlink="">
          <xdr:nvSpPr>
            <xdr:cNvPr id="2124" name="Check Box 76" hidden="1">
              <a:extLst>
                <a:ext uri="{63B3BB69-23CF-44E3-9099-C40C66FF867C}">
                  <a14:compatExt spid="_x0000_s212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447675</xdr:colOff>
          <xdr:row>46</xdr:row>
          <xdr:rowOff>0</xdr:rowOff>
        </xdr:from>
        <xdr:to>
          <xdr:col>4</xdr:col>
          <xdr:colOff>685800</xdr:colOff>
          <xdr:row>47</xdr:row>
          <xdr:rowOff>9525</xdr:rowOff>
        </xdr:to>
        <xdr:sp macro="" textlink="">
          <xdr:nvSpPr>
            <xdr:cNvPr id="2125" name="Check Box 77" hidden="1">
              <a:extLst>
                <a:ext uri="{63B3BB69-23CF-44E3-9099-C40C66FF867C}">
                  <a14:compatExt spid="_x0000_s21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447675</xdr:colOff>
          <xdr:row>46</xdr:row>
          <xdr:rowOff>0</xdr:rowOff>
        </xdr:from>
        <xdr:to>
          <xdr:col>5</xdr:col>
          <xdr:colOff>685800</xdr:colOff>
          <xdr:row>47</xdr:row>
          <xdr:rowOff>9525</xdr:rowOff>
        </xdr:to>
        <xdr:sp macro="" textlink="">
          <xdr:nvSpPr>
            <xdr:cNvPr id="2126" name="Check Box 78" hidden="1">
              <a:extLst>
                <a:ext uri="{63B3BB69-23CF-44E3-9099-C40C66FF867C}">
                  <a14:compatExt spid="_x0000_s21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447675</xdr:colOff>
          <xdr:row>47</xdr:row>
          <xdr:rowOff>0</xdr:rowOff>
        </xdr:from>
        <xdr:to>
          <xdr:col>4</xdr:col>
          <xdr:colOff>685800</xdr:colOff>
          <xdr:row>48</xdr:row>
          <xdr:rowOff>9525</xdr:rowOff>
        </xdr:to>
        <xdr:sp macro="" textlink="">
          <xdr:nvSpPr>
            <xdr:cNvPr id="2127" name="Check Box 79" hidden="1">
              <a:extLst>
                <a:ext uri="{63B3BB69-23CF-44E3-9099-C40C66FF867C}">
                  <a14:compatExt spid="_x0000_s21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447675</xdr:colOff>
          <xdr:row>47</xdr:row>
          <xdr:rowOff>0</xdr:rowOff>
        </xdr:from>
        <xdr:to>
          <xdr:col>5</xdr:col>
          <xdr:colOff>685800</xdr:colOff>
          <xdr:row>48</xdr:row>
          <xdr:rowOff>9525</xdr:rowOff>
        </xdr:to>
        <xdr:sp macro="" textlink="">
          <xdr:nvSpPr>
            <xdr:cNvPr id="2128" name="Check Box 80" hidden="1">
              <a:extLst>
                <a:ext uri="{63B3BB69-23CF-44E3-9099-C40C66FF867C}">
                  <a14:compatExt spid="_x0000_s21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447675</xdr:colOff>
          <xdr:row>52</xdr:row>
          <xdr:rowOff>0</xdr:rowOff>
        </xdr:from>
        <xdr:to>
          <xdr:col>4</xdr:col>
          <xdr:colOff>685800</xdr:colOff>
          <xdr:row>53</xdr:row>
          <xdr:rowOff>9525</xdr:rowOff>
        </xdr:to>
        <xdr:sp macro="" textlink="">
          <xdr:nvSpPr>
            <xdr:cNvPr id="2129" name="Check Box 81" hidden="1">
              <a:extLst>
                <a:ext uri="{63B3BB69-23CF-44E3-9099-C40C66FF867C}">
                  <a14:compatExt spid="_x0000_s21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447675</xdr:colOff>
          <xdr:row>53</xdr:row>
          <xdr:rowOff>0</xdr:rowOff>
        </xdr:from>
        <xdr:to>
          <xdr:col>4</xdr:col>
          <xdr:colOff>685800</xdr:colOff>
          <xdr:row>54</xdr:row>
          <xdr:rowOff>9525</xdr:rowOff>
        </xdr:to>
        <xdr:sp macro="" textlink="">
          <xdr:nvSpPr>
            <xdr:cNvPr id="2130" name="Check Box 82" hidden="1">
              <a:extLst>
                <a:ext uri="{63B3BB69-23CF-44E3-9099-C40C66FF867C}">
                  <a14:compatExt spid="_x0000_s21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447675</xdr:colOff>
          <xdr:row>52</xdr:row>
          <xdr:rowOff>0</xdr:rowOff>
        </xdr:from>
        <xdr:to>
          <xdr:col>5</xdr:col>
          <xdr:colOff>685800</xdr:colOff>
          <xdr:row>53</xdr:row>
          <xdr:rowOff>9525</xdr:rowOff>
        </xdr:to>
        <xdr:sp macro="" textlink="">
          <xdr:nvSpPr>
            <xdr:cNvPr id="2131" name="Check Box 83" hidden="1">
              <a:extLst>
                <a:ext uri="{63B3BB69-23CF-44E3-9099-C40C66FF867C}">
                  <a14:compatExt spid="_x0000_s21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447675</xdr:colOff>
          <xdr:row>53</xdr:row>
          <xdr:rowOff>0</xdr:rowOff>
        </xdr:from>
        <xdr:to>
          <xdr:col>5</xdr:col>
          <xdr:colOff>685800</xdr:colOff>
          <xdr:row>54</xdr:row>
          <xdr:rowOff>9525</xdr:rowOff>
        </xdr:to>
        <xdr:sp macro="" textlink="">
          <xdr:nvSpPr>
            <xdr:cNvPr id="2132" name="Check Box 84" hidden="1">
              <a:extLst>
                <a:ext uri="{63B3BB69-23CF-44E3-9099-C40C66FF867C}">
                  <a14:compatExt spid="_x0000_s21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447675</xdr:colOff>
          <xdr:row>57</xdr:row>
          <xdr:rowOff>0</xdr:rowOff>
        </xdr:from>
        <xdr:to>
          <xdr:col>4</xdr:col>
          <xdr:colOff>685800</xdr:colOff>
          <xdr:row>58</xdr:row>
          <xdr:rowOff>9525</xdr:rowOff>
        </xdr:to>
        <xdr:sp macro="" textlink="">
          <xdr:nvSpPr>
            <xdr:cNvPr id="2137" name="Check Box 89" hidden="1">
              <a:extLst>
                <a:ext uri="{63B3BB69-23CF-44E3-9099-C40C66FF867C}">
                  <a14:compatExt spid="_x0000_s21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447675</xdr:colOff>
          <xdr:row>57</xdr:row>
          <xdr:rowOff>0</xdr:rowOff>
        </xdr:from>
        <xdr:to>
          <xdr:col>5</xdr:col>
          <xdr:colOff>685800</xdr:colOff>
          <xdr:row>58</xdr:row>
          <xdr:rowOff>9525</xdr:rowOff>
        </xdr:to>
        <xdr:sp macro="" textlink="">
          <xdr:nvSpPr>
            <xdr:cNvPr id="2138" name="Check Box 90" hidden="1">
              <a:extLst>
                <a:ext uri="{63B3BB69-23CF-44E3-9099-C40C66FF867C}">
                  <a14:compatExt spid="_x0000_s21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447675</xdr:colOff>
          <xdr:row>58</xdr:row>
          <xdr:rowOff>0</xdr:rowOff>
        </xdr:from>
        <xdr:to>
          <xdr:col>4</xdr:col>
          <xdr:colOff>685800</xdr:colOff>
          <xdr:row>59</xdr:row>
          <xdr:rowOff>9525</xdr:rowOff>
        </xdr:to>
        <xdr:sp macro="" textlink="">
          <xdr:nvSpPr>
            <xdr:cNvPr id="2139" name="Check Box 91" hidden="1">
              <a:extLst>
                <a:ext uri="{63B3BB69-23CF-44E3-9099-C40C66FF867C}">
                  <a14:compatExt spid="_x0000_s21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447675</xdr:colOff>
          <xdr:row>58</xdr:row>
          <xdr:rowOff>0</xdr:rowOff>
        </xdr:from>
        <xdr:to>
          <xdr:col>5</xdr:col>
          <xdr:colOff>685800</xdr:colOff>
          <xdr:row>59</xdr:row>
          <xdr:rowOff>9525</xdr:rowOff>
        </xdr:to>
        <xdr:sp macro="" textlink="">
          <xdr:nvSpPr>
            <xdr:cNvPr id="2140" name="Check Box 92" hidden="1">
              <a:extLst>
                <a:ext uri="{63B3BB69-23CF-44E3-9099-C40C66FF867C}">
                  <a14:compatExt spid="_x0000_s21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447675</xdr:colOff>
          <xdr:row>59</xdr:row>
          <xdr:rowOff>0</xdr:rowOff>
        </xdr:from>
        <xdr:to>
          <xdr:col>4</xdr:col>
          <xdr:colOff>685800</xdr:colOff>
          <xdr:row>60</xdr:row>
          <xdr:rowOff>9525</xdr:rowOff>
        </xdr:to>
        <xdr:sp macro="" textlink="">
          <xdr:nvSpPr>
            <xdr:cNvPr id="2141" name="Check Box 93" hidden="1">
              <a:extLst>
                <a:ext uri="{63B3BB69-23CF-44E3-9099-C40C66FF867C}">
                  <a14:compatExt spid="_x0000_s21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447675</xdr:colOff>
          <xdr:row>59</xdr:row>
          <xdr:rowOff>0</xdr:rowOff>
        </xdr:from>
        <xdr:to>
          <xdr:col>5</xdr:col>
          <xdr:colOff>685800</xdr:colOff>
          <xdr:row>60</xdr:row>
          <xdr:rowOff>9525</xdr:rowOff>
        </xdr:to>
        <xdr:sp macro="" textlink="">
          <xdr:nvSpPr>
            <xdr:cNvPr id="2142" name="Check Box 94" hidden="1">
              <a:extLst>
                <a:ext uri="{63B3BB69-23CF-44E3-9099-C40C66FF867C}">
                  <a14:compatExt spid="_x0000_s21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447675</xdr:colOff>
          <xdr:row>60</xdr:row>
          <xdr:rowOff>0</xdr:rowOff>
        </xdr:from>
        <xdr:to>
          <xdr:col>4</xdr:col>
          <xdr:colOff>685800</xdr:colOff>
          <xdr:row>61</xdr:row>
          <xdr:rowOff>9525</xdr:rowOff>
        </xdr:to>
        <xdr:sp macro="" textlink="">
          <xdr:nvSpPr>
            <xdr:cNvPr id="2143" name="Check Box 95" hidden="1">
              <a:extLst>
                <a:ext uri="{63B3BB69-23CF-44E3-9099-C40C66FF867C}">
                  <a14:compatExt spid="_x0000_s21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447675</xdr:colOff>
          <xdr:row>60</xdr:row>
          <xdr:rowOff>0</xdr:rowOff>
        </xdr:from>
        <xdr:to>
          <xdr:col>5</xdr:col>
          <xdr:colOff>685800</xdr:colOff>
          <xdr:row>61</xdr:row>
          <xdr:rowOff>9525</xdr:rowOff>
        </xdr:to>
        <xdr:sp macro="" textlink="">
          <xdr:nvSpPr>
            <xdr:cNvPr id="2144" name="Check Box 96" hidden="1">
              <a:extLst>
                <a:ext uri="{63B3BB69-23CF-44E3-9099-C40C66FF867C}">
                  <a14:compatExt spid="_x0000_s21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447675</xdr:colOff>
          <xdr:row>61</xdr:row>
          <xdr:rowOff>0</xdr:rowOff>
        </xdr:from>
        <xdr:to>
          <xdr:col>4</xdr:col>
          <xdr:colOff>685800</xdr:colOff>
          <xdr:row>62</xdr:row>
          <xdr:rowOff>9525</xdr:rowOff>
        </xdr:to>
        <xdr:sp macro="" textlink="">
          <xdr:nvSpPr>
            <xdr:cNvPr id="2145" name="Check Box 97" hidden="1">
              <a:extLst>
                <a:ext uri="{63B3BB69-23CF-44E3-9099-C40C66FF867C}">
                  <a14:compatExt spid="_x0000_s21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447675</xdr:colOff>
          <xdr:row>61</xdr:row>
          <xdr:rowOff>0</xdr:rowOff>
        </xdr:from>
        <xdr:to>
          <xdr:col>5</xdr:col>
          <xdr:colOff>685800</xdr:colOff>
          <xdr:row>62</xdr:row>
          <xdr:rowOff>9525</xdr:rowOff>
        </xdr:to>
        <xdr:sp macro="" textlink="">
          <xdr:nvSpPr>
            <xdr:cNvPr id="2146" name="Check Box 98" hidden="1">
              <a:extLst>
                <a:ext uri="{63B3BB69-23CF-44E3-9099-C40C66FF867C}">
                  <a14:compatExt spid="_x0000_s21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447675</xdr:colOff>
          <xdr:row>62</xdr:row>
          <xdr:rowOff>0</xdr:rowOff>
        </xdr:from>
        <xdr:to>
          <xdr:col>4</xdr:col>
          <xdr:colOff>685800</xdr:colOff>
          <xdr:row>63</xdr:row>
          <xdr:rowOff>0</xdr:rowOff>
        </xdr:to>
        <xdr:sp macro="" textlink="">
          <xdr:nvSpPr>
            <xdr:cNvPr id="2147" name="Check Box 99" hidden="1">
              <a:extLst>
                <a:ext uri="{63B3BB69-23CF-44E3-9099-C40C66FF867C}">
                  <a14:compatExt spid="_x0000_s21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447675</xdr:colOff>
          <xdr:row>62</xdr:row>
          <xdr:rowOff>0</xdr:rowOff>
        </xdr:from>
        <xdr:to>
          <xdr:col>5</xdr:col>
          <xdr:colOff>685800</xdr:colOff>
          <xdr:row>63</xdr:row>
          <xdr:rowOff>0</xdr:rowOff>
        </xdr:to>
        <xdr:sp macro="" textlink="">
          <xdr:nvSpPr>
            <xdr:cNvPr id="2148" name="Check Box 100" hidden="1">
              <a:extLst>
                <a:ext uri="{63B3BB69-23CF-44E3-9099-C40C66FF867C}">
                  <a14:compatExt spid="_x0000_s21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447675</xdr:colOff>
          <xdr:row>64</xdr:row>
          <xdr:rowOff>0</xdr:rowOff>
        </xdr:from>
        <xdr:to>
          <xdr:col>4</xdr:col>
          <xdr:colOff>685800</xdr:colOff>
          <xdr:row>65</xdr:row>
          <xdr:rowOff>9525</xdr:rowOff>
        </xdr:to>
        <xdr:sp macro="" textlink="">
          <xdr:nvSpPr>
            <xdr:cNvPr id="2149" name="Check Box 101" hidden="1">
              <a:extLst>
                <a:ext uri="{63B3BB69-23CF-44E3-9099-C40C66FF867C}">
                  <a14:compatExt spid="_x0000_s21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447675</xdr:colOff>
          <xdr:row>64</xdr:row>
          <xdr:rowOff>0</xdr:rowOff>
        </xdr:from>
        <xdr:to>
          <xdr:col>5</xdr:col>
          <xdr:colOff>685800</xdr:colOff>
          <xdr:row>65</xdr:row>
          <xdr:rowOff>9525</xdr:rowOff>
        </xdr:to>
        <xdr:sp macro="" textlink="">
          <xdr:nvSpPr>
            <xdr:cNvPr id="2150" name="Check Box 102" hidden="1">
              <a:extLst>
                <a:ext uri="{63B3BB69-23CF-44E3-9099-C40C66FF867C}">
                  <a14:compatExt spid="_x0000_s21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447675</xdr:colOff>
          <xdr:row>65</xdr:row>
          <xdr:rowOff>0</xdr:rowOff>
        </xdr:from>
        <xdr:to>
          <xdr:col>4</xdr:col>
          <xdr:colOff>685800</xdr:colOff>
          <xdr:row>66</xdr:row>
          <xdr:rowOff>9525</xdr:rowOff>
        </xdr:to>
        <xdr:sp macro="" textlink="">
          <xdr:nvSpPr>
            <xdr:cNvPr id="2151" name="Check Box 103" hidden="1">
              <a:extLst>
                <a:ext uri="{63B3BB69-23CF-44E3-9099-C40C66FF867C}">
                  <a14:compatExt spid="_x0000_s21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447675</xdr:colOff>
          <xdr:row>65</xdr:row>
          <xdr:rowOff>0</xdr:rowOff>
        </xdr:from>
        <xdr:to>
          <xdr:col>5</xdr:col>
          <xdr:colOff>685800</xdr:colOff>
          <xdr:row>66</xdr:row>
          <xdr:rowOff>9525</xdr:rowOff>
        </xdr:to>
        <xdr:sp macro="" textlink="">
          <xdr:nvSpPr>
            <xdr:cNvPr id="2152" name="Check Box 104" hidden="1">
              <a:extLst>
                <a:ext uri="{63B3BB69-23CF-44E3-9099-C40C66FF867C}">
                  <a14:compatExt spid="_x0000_s21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447675</xdr:colOff>
          <xdr:row>66</xdr:row>
          <xdr:rowOff>0</xdr:rowOff>
        </xdr:from>
        <xdr:to>
          <xdr:col>4</xdr:col>
          <xdr:colOff>685800</xdr:colOff>
          <xdr:row>67</xdr:row>
          <xdr:rowOff>9525</xdr:rowOff>
        </xdr:to>
        <xdr:sp macro="" textlink="">
          <xdr:nvSpPr>
            <xdr:cNvPr id="2153" name="Check Box 105" hidden="1">
              <a:extLst>
                <a:ext uri="{63B3BB69-23CF-44E3-9099-C40C66FF867C}">
                  <a14:compatExt spid="_x0000_s21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447675</xdr:colOff>
          <xdr:row>66</xdr:row>
          <xdr:rowOff>0</xdr:rowOff>
        </xdr:from>
        <xdr:to>
          <xdr:col>5</xdr:col>
          <xdr:colOff>685800</xdr:colOff>
          <xdr:row>67</xdr:row>
          <xdr:rowOff>9525</xdr:rowOff>
        </xdr:to>
        <xdr:sp macro="" textlink="">
          <xdr:nvSpPr>
            <xdr:cNvPr id="2154" name="Check Box 106" hidden="1">
              <a:extLst>
                <a:ext uri="{63B3BB69-23CF-44E3-9099-C40C66FF867C}">
                  <a14:compatExt spid="_x0000_s21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447675</xdr:colOff>
          <xdr:row>67</xdr:row>
          <xdr:rowOff>0</xdr:rowOff>
        </xdr:from>
        <xdr:to>
          <xdr:col>4</xdr:col>
          <xdr:colOff>685800</xdr:colOff>
          <xdr:row>68</xdr:row>
          <xdr:rowOff>9525</xdr:rowOff>
        </xdr:to>
        <xdr:sp macro="" textlink="">
          <xdr:nvSpPr>
            <xdr:cNvPr id="2155" name="Check Box 107" hidden="1">
              <a:extLst>
                <a:ext uri="{63B3BB69-23CF-44E3-9099-C40C66FF867C}">
                  <a14:compatExt spid="_x0000_s21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447675</xdr:colOff>
          <xdr:row>67</xdr:row>
          <xdr:rowOff>0</xdr:rowOff>
        </xdr:from>
        <xdr:to>
          <xdr:col>5</xdr:col>
          <xdr:colOff>685800</xdr:colOff>
          <xdr:row>68</xdr:row>
          <xdr:rowOff>9525</xdr:rowOff>
        </xdr:to>
        <xdr:sp macro="" textlink="">
          <xdr:nvSpPr>
            <xdr:cNvPr id="2156" name="Check Box 108" hidden="1">
              <a:extLst>
                <a:ext uri="{63B3BB69-23CF-44E3-9099-C40C66FF867C}">
                  <a14:compatExt spid="_x0000_s21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447675</xdr:colOff>
          <xdr:row>68</xdr:row>
          <xdr:rowOff>0</xdr:rowOff>
        </xdr:from>
        <xdr:to>
          <xdr:col>4</xdr:col>
          <xdr:colOff>685800</xdr:colOff>
          <xdr:row>69</xdr:row>
          <xdr:rowOff>9525</xdr:rowOff>
        </xdr:to>
        <xdr:sp macro="" textlink="">
          <xdr:nvSpPr>
            <xdr:cNvPr id="2157" name="Check Box 109" hidden="1">
              <a:extLst>
                <a:ext uri="{63B3BB69-23CF-44E3-9099-C40C66FF867C}">
                  <a14:compatExt spid="_x0000_s21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447675</xdr:colOff>
          <xdr:row>68</xdr:row>
          <xdr:rowOff>0</xdr:rowOff>
        </xdr:from>
        <xdr:to>
          <xdr:col>5</xdr:col>
          <xdr:colOff>685800</xdr:colOff>
          <xdr:row>69</xdr:row>
          <xdr:rowOff>9525</xdr:rowOff>
        </xdr:to>
        <xdr:sp macro="" textlink="">
          <xdr:nvSpPr>
            <xdr:cNvPr id="2158" name="Check Box 110" hidden="1">
              <a:extLst>
                <a:ext uri="{63B3BB69-23CF-44E3-9099-C40C66FF867C}">
                  <a14:compatExt spid="_x0000_s21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447675</xdr:colOff>
          <xdr:row>70</xdr:row>
          <xdr:rowOff>0</xdr:rowOff>
        </xdr:from>
        <xdr:to>
          <xdr:col>4</xdr:col>
          <xdr:colOff>685800</xdr:colOff>
          <xdr:row>71</xdr:row>
          <xdr:rowOff>9525</xdr:rowOff>
        </xdr:to>
        <xdr:sp macro="" textlink="">
          <xdr:nvSpPr>
            <xdr:cNvPr id="2159" name="Check Box 111" hidden="1">
              <a:extLst>
                <a:ext uri="{63B3BB69-23CF-44E3-9099-C40C66FF867C}">
                  <a14:compatExt spid="_x0000_s21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447675</xdr:colOff>
          <xdr:row>70</xdr:row>
          <xdr:rowOff>0</xdr:rowOff>
        </xdr:from>
        <xdr:to>
          <xdr:col>5</xdr:col>
          <xdr:colOff>685800</xdr:colOff>
          <xdr:row>71</xdr:row>
          <xdr:rowOff>9525</xdr:rowOff>
        </xdr:to>
        <xdr:sp macro="" textlink="">
          <xdr:nvSpPr>
            <xdr:cNvPr id="2160" name="Check Box 112" hidden="1">
              <a:extLst>
                <a:ext uri="{63B3BB69-23CF-44E3-9099-C40C66FF867C}">
                  <a14:compatExt spid="_x0000_s21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447675</xdr:colOff>
          <xdr:row>71</xdr:row>
          <xdr:rowOff>0</xdr:rowOff>
        </xdr:from>
        <xdr:to>
          <xdr:col>4</xdr:col>
          <xdr:colOff>685800</xdr:colOff>
          <xdr:row>72</xdr:row>
          <xdr:rowOff>9525</xdr:rowOff>
        </xdr:to>
        <xdr:sp macro="" textlink="">
          <xdr:nvSpPr>
            <xdr:cNvPr id="2161" name="Check Box 113" hidden="1">
              <a:extLst>
                <a:ext uri="{63B3BB69-23CF-44E3-9099-C40C66FF867C}">
                  <a14:compatExt spid="_x0000_s21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447675</xdr:colOff>
          <xdr:row>71</xdr:row>
          <xdr:rowOff>0</xdr:rowOff>
        </xdr:from>
        <xdr:to>
          <xdr:col>5</xdr:col>
          <xdr:colOff>685800</xdr:colOff>
          <xdr:row>72</xdr:row>
          <xdr:rowOff>9525</xdr:rowOff>
        </xdr:to>
        <xdr:sp macro="" textlink="">
          <xdr:nvSpPr>
            <xdr:cNvPr id="2162" name="Check Box 114" hidden="1">
              <a:extLst>
                <a:ext uri="{63B3BB69-23CF-44E3-9099-C40C66FF867C}">
                  <a14:compatExt spid="_x0000_s21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447675</xdr:colOff>
          <xdr:row>72</xdr:row>
          <xdr:rowOff>0</xdr:rowOff>
        </xdr:from>
        <xdr:to>
          <xdr:col>4</xdr:col>
          <xdr:colOff>685800</xdr:colOff>
          <xdr:row>73</xdr:row>
          <xdr:rowOff>9525</xdr:rowOff>
        </xdr:to>
        <xdr:sp macro="" textlink="">
          <xdr:nvSpPr>
            <xdr:cNvPr id="2163" name="Check Box 115" hidden="1">
              <a:extLst>
                <a:ext uri="{63B3BB69-23CF-44E3-9099-C40C66FF867C}">
                  <a14:compatExt spid="_x0000_s21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447675</xdr:colOff>
          <xdr:row>72</xdr:row>
          <xdr:rowOff>0</xdr:rowOff>
        </xdr:from>
        <xdr:to>
          <xdr:col>5</xdr:col>
          <xdr:colOff>685800</xdr:colOff>
          <xdr:row>73</xdr:row>
          <xdr:rowOff>9525</xdr:rowOff>
        </xdr:to>
        <xdr:sp macro="" textlink="">
          <xdr:nvSpPr>
            <xdr:cNvPr id="2164" name="Check Box 116" hidden="1">
              <a:extLst>
                <a:ext uri="{63B3BB69-23CF-44E3-9099-C40C66FF867C}">
                  <a14:compatExt spid="_x0000_s21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447675</xdr:colOff>
          <xdr:row>8</xdr:row>
          <xdr:rowOff>0</xdr:rowOff>
        </xdr:from>
        <xdr:to>
          <xdr:col>4</xdr:col>
          <xdr:colOff>685800</xdr:colOff>
          <xdr:row>9</xdr:row>
          <xdr:rowOff>9525</xdr:rowOff>
        </xdr:to>
        <xdr:sp macro="" textlink="">
          <xdr:nvSpPr>
            <xdr:cNvPr id="2165" name="Check Box 117" hidden="1">
              <a:extLst>
                <a:ext uri="{63B3BB69-23CF-44E3-9099-C40C66FF867C}">
                  <a14:compatExt spid="_x0000_s21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447675</xdr:colOff>
          <xdr:row>9</xdr:row>
          <xdr:rowOff>0</xdr:rowOff>
        </xdr:from>
        <xdr:to>
          <xdr:col>4</xdr:col>
          <xdr:colOff>685800</xdr:colOff>
          <xdr:row>10</xdr:row>
          <xdr:rowOff>9525</xdr:rowOff>
        </xdr:to>
        <xdr:sp macro="" textlink="">
          <xdr:nvSpPr>
            <xdr:cNvPr id="2166" name="Check Box 118" hidden="1">
              <a:extLst>
                <a:ext uri="{63B3BB69-23CF-44E3-9099-C40C66FF867C}">
                  <a14:compatExt spid="_x0000_s21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447675</xdr:colOff>
          <xdr:row>10</xdr:row>
          <xdr:rowOff>0</xdr:rowOff>
        </xdr:from>
        <xdr:to>
          <xdr:col>4</xdr:col>
          <xdr:colOff>685800</xdr:colOff>
          <xdr:row>11</xdr:row>
          <xdr:rowOff>9525</xdr:rowOff>
        </xdr:to>
        <xdr:sp macro="" textlink="">
          <xdr:nvSpPr>
            <xdr:cNvPr id="2167" name="Check Box 119" hidden="1">
              <a:extLst>
                <a:ext uri="{63B3BB69-23CF-44E3-9099-C40C66FF867C}">
                  <a14:compatExt spid="_x0000_s21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447675</xdr:colOff>
          <xdr:row>11</xdr:row>
          <xdr:rowOff>0</xdr:rowOff>
        </xdr:from>
        <xdr:to>
          <xdr:col>4</xdr:col>
          <xdr:colOff>685800</xdr:colOff>
          <xdr:row>12</xdr:row>
          <xdr:rowOff>9525</xdr:rowOff>
        </xdr:to>
        <xdr:sp macro="" textlink="">
          <xdr:nvSpPr>
            <xdr:cNvPr id="2168" name="Check Box 120" hidden="1">
              <a:extLst>
                <a:ext uri="{63B3BB69-23CF-44E3-9099-C40C66FF867C}">
                  <a14:compatExt spid="_x0000_s21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447675</xdr:colOff>
          <xdr:row>8</xdr:row>
          <xdr:rowOff>0</xdr:rowOff>
        </xdr:from>
        <xdr:to>
          <xdr:col>5</xdr:col>
          <xdr:colOff>685800</xdr:colOff>
          <xdr:row>9</xdr:row>
          <xdr:rowOff>9525</xdr:rowOff>
        </xdr:to>
        <xdr:sp macro="" textlink="">
          <xdr:nvSpPr>
            <xdr:cNvPr id="2169" name="Check Box 121" hidden="1">
              <a:extLst>
                <a:ext uri="{63B3BB69-23CF-44E3-9099-C40C66FF867C}">
                  <a14:compatExt spid="_x0000_s21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447675</xdr:colOff>
          <xdr:row>9</xdr:row>
          <xdr:rowOff>0</xdr:rowOff>
        </xdr:from>
        <xdr:to>
          <xdr:col>5</xdr:col>
          <xdr:colOff>685800</xdr:colOff>
          <xdr:row>10</xdr:row>
          <xdr:rowOff>9525</xdr:rowOff>
        </xdr:to>
        <xdr:sp macro="" textlink="">
          <xdr:nvSpPr>
            <xdr:cNvPr id="2170" name="Check Box 122" hidden="1">
              <a:extLst>
                <a:ext uri="{63B3BB69-23CF-44E3-9099-C40C66FF867C}">
                  <a14:compatExt spid="_x0000_s21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447675</xdr:colOff>
          <xdr:row>10</xdr:row>
          <xdr:rowOff>0</xdr:rowOff>
        </xdr:from>
        <xdr:to>
          <xdr:col>5</xdr:col>
          <xdr:colOff>685800</xdr:colOff>
          <xdr:row>11</xdr:row>
          <xdr:rowOff>9525</xdr:rowOff>
        </xdr:to>
        <xdr:sp macro="" textlink="">
          <xdr:nvSpPr>
            <xdr:cNvPr id="2171" name="Check Box 123" hidden="1">
              <a:extLst>
                <a:ext uri="{63B3BB69-23CF-44E3-9099-C40C66FF867C}">
                  <a14:compatExt spid="_x0000_s21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447675</xdr:colOff>
          <xdr:row>11</xdr:row>
          <xdr:rowOff>0</xdr:rowOff>
        </xdr:from>
        <xdr:to>
          <xdr:col>5</xdr:col>
          <xdr:colOff>685800</xdr:colOff>
          <xdr:row>12</xdr:row>
          <xdr:rowOff>9525</xdr:rowOff>
        </xdr:to>
        <xdr:sp macro="" textlink="">
          <xdr:nvSpPr>
            <xdr:cNvPr id="2172" name="Check Box 124" hidden="1">
              <a:extLst>
                <a:ext uri="{63B3BB69-23CF-44E3-9099-C40C66FF867C}">
                  <a14:compatExt spid="_x0000_s21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447675</xdr:colOff>
          <xdr:row>48</xdr:row>
          <xdr:rowOff>0</xdr:rowOff>
        </xdr:from>
        <xdr:to>
          <xdr:col>4</xdr:col>
          <xdr:colOff>685800</xdr:colOff>
          <xdr:row>49</xdr:row>
          <xdr:rowOff>9525</xdr:rowOff>
        </xdr:to>
        <xdr:sp macro="" textlink="">
          <xdr:nvSpPr>
            <xdr:cNvPr id="2173" name="Check Box 125" hidden="1">
              <a:extLst>
                <a:ext uri="{63B3BB69-23CF-44E3-9099-C40C66FF867C}">
                  <a14:compatExt spid="_x0000_s21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447675</xdr:colOff>
          <xdr:row>49</xdr:row>
          <xdr:rowOff>0</xdr:rowOff>
        </xdr:from>
        <xdr:to>
          <xdr:col>4</xdr:col>
          <xdr:colOff>685800</xdr:colOff>
          <xdr:row>50</xdr:row>
          <xdr:rowOff>9525</xdr:rowOff>
        </xdr:to>
        <xdr:sp macro="" textlink="">
          <xdr:nvSpPr>
            <xdr:cNvPr id="2174" name="Check Box 126" hidden="1">
              <a:extLst>
                <a:ext uri="{63B3BB69-23CF-44E3-9099-C40C66FF867C}">
                  <a14:compatExt spid="_x0000_s21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447675</xdr:colOff>
          <xdr:row>50</xdr:row>
          <xdr:rowOff>0</xdr:rowOff>
        </xdr:from>
        <xdr:to>
          <xdr:col>4</xdr:col>
          <xdr:colOff>685800</xdr:colOff>
          <xdr:row>51</xdr:row>
          <xdr:rowOff>9525</xdr:rowOff>
        </xdr:to>
        <xdr:sp macro="" textlink="">
          <xdr:nvSpPr>
            <xdr:cNvPr id="2175" name="Check Box 127" hidden="1">
              <a:extLst>
                <a:ext uri="{63B3BB69-23CF-44E3-9099-C40C66FF867C}">
                  <a14:compatExt spid="_x0000_s21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447675</xdr:colOff>
          <xdr:row>48</xdr:row>
          <xdr:rowOff>0</xdr:rowOff>
        </xdr:from>
        <xdr:to>
          <xdr:col>5</xdr:col>
          <xdr:colOff>685800</xdr:colOff>
          <xdr:row>49</xdr:row>
          <xdr:rowOff>9525</xdr:rowOff>
        </xdr:to>
        <xdr:sp macro="" textlink="">
          <xdr:nvSpPr>
            <xdr:cNvPr id="2176" name="Check Box 128" hidden="1">
              <a:extLst>
                <a:ext uri="{63B3BB69-23CF-44E3-9099-C40C66FF867C}">
                  <a14:compatExt spid="_x0000_s21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447675</xdr:colOff>
          <xdr:row>49</xdr:row>
          <xdr:rowOff>0</xdr:rowOff>
        </xdr:from>
        <xdr:to>
          <xdr:col>5</xdr:col>
          <xdr:colOff>685800</xdr:colOff>
          <xdr:row>50</xdr:row>
          <xdr:rowOff>9525</xdr:rowOff>
        </xdr:to>
        <xdr:sp macro="" textlink="">
          <xdr:nvSpPr>
            <xdr:cNvPr id="2177" name="Check Box 129" hidden="1">
              <a:extLst>
                <a:ext uri="{63B3BB69-23CF-44E3-9099-C40C66FF867C}">
                  <a14:compatExt spid="_x0000_s21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447675</xdr:colOff>
          <xdr:row>50</xdr:row>
          <xdr:rowOff>0</xdr:rowOff>
        </xdr:from>
        <xdr:to>
          <xdr:col>5</xdr:col>
          <xdr:colOff>685800</xdr:colOff>
          <xdr:row>51</xdr:row>
          <xdr:rowOff>9525</xdr:rowOff>
        </xdr:to>
        <xdr:sp macro="" textlink="">
          <xdr:nvSpPr>
            <xdr:cNvPr id="2178" name="Check Box 130" hidden="1">
              <a:extLst>
                <a:ext uri="{63B3BB69-23CF-44E3-9099-C40C66FF867C}">
                  <a14:compatExt spid="_x0000_s21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447675</xdr:colOff>
          <xdr:row>25</xdr:row>
          <xdr:rowOff>0</xdr:rowOff>
        </xdr:from>
        <xdr:to>
          <xdr:col>4</xdr:col>
          <xdr:colOff>685800</xdr:colOff>
          <xdr:row>26</xdr:row>
          <xdr:rowOff>9525</xdr:rowOff>
        </xdr:to>
        <xdr:sp macro="" textlink="">
          <xdr:nvSpPr>
            <xdr:cNvPr id="2179" name="Check Box 131" hidden="1">
              <a:extLst>
                <a:ext uri="{63B3BB69-23CF-44E3-9099-C40C66FF867C}">
                  <a14:compatExt spid="_x0000_s21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447675</xdr:colOff>
          <xdr:row>26</xdr:row>
          <xdr:rowOff>0</xdr:rowOff>
        </xdr:from>
        <xdr:to>
          <xdr:col>4</xdr:col>
          <xdr:colOff>685800</xdr:colOff>
          <xdr:row>27</xdr:row>
          <xdr:rowOff>9525</xdr:rowOff>
        </xdr:to>
        <xdr:sp macro="" textlink="">
          <xdr:nvSpPr>
            <xdr:cNvPr id="2180" name="Check Box 132" hidden="1">
              <a:extLst>
                <a:ext uri="{63B3BB69-23CF-44E3-9099-C40C66FF867C}">
                  <a14:compatExt spid="_x0000_s21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447675</xdr:colOff>
          <xdr:row>27</xdr:row>
          <xdr:rowOff>0</xdr:rowOff>
        </xdr:from>
        <xdr:to>
          <xdr:col>4</xdr:col>
          <xdr:colOff>685800</xdr:colOff>
          <xdr:row>28</xdr:row>
          <xdr:rowOff>9525</xdr:rowOff>
        </xdr:to>
        <xdr:sp macro="" textlink="">
          <xdr:nvSpPr>
            <xdr:cNvPr id="2181" name="Check Box 133" hidden="1">
              <a:extLst>
                <a:ext uri="{63B3BB69-23CF-44E3-9099-C40C66FF867C}">
                  <a14:compatExt spid="_x0000_s21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447675</xdr:colOff>
          <xdr:row>25</xdr:row>
          <xdr:rowOff>0</xdr:rowOff>
        </xdr:from>
        <xdr:to>
          <xdr:col>5</xdr:col>
          <xdr:colOff>685800</xdr:colOff>
          <xdr:row>26</xdr:row>
          <xdr:rowOff>9525</xdr:rowOff>
        </xdr:to>
        <xdr:sp macro="" textlink="">
          <xdr:nvSpPr>
            <xdr:cNvPr id="2182" name="Check Box 134" hidden="1">
              <a:extLst>
                <a:ext uri="{63B3BB69-23CF-44E3-9099-C40C66FF867C}">
                  <a14:compatExt spid="_x0000_s21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447675</xdr:colOff>
          <xdr:row>26</xdr:row>
          <xdr:rowOff>0</xdr:rowOff>
        </xdr:from>
        <xdr:to>
          <xdr:col>5</xdr:col>
          <xdr:colOff>685800</xdr:colOff>
          <xdr:row>27</xdr:row>
          <xdr:rowOff>9525</xdr:rowOff>
        </xdr:to>
        <xdr:sp macro="" textlink="">
          <xdr:nvSpPr>
            <xdr:cNvPr id="2183" name="Check Box 135" hidden="1">
              <a:extLst>
                <a:ext uri="{63B3BB69-23CF-44E3-9099-C40C66FF867C}">
                  <a14:compatExt spid="_x0000_s21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447675</xdr:colOff>
          <xdr:row>27</xdr:row>
          <xdr:rowOff>0</xdr:rowOff>
        </xdr:from>
        <xdr:to>
          <xdr:col>5</xdr:col>
          <xdr:colOff>685800</xdr:colOff>
          <xdr:row>28</xdr:row>
          <xdr:rowOff>9525</xdr:rowOff>
        </xdr:to>
        <xdr:sp macro="" textlink="">
          <xdr:nvSpPr>
            <xdr:cNvPr id="2184" name="Check Box 136" hidden="1">
              <a:extLst>
                <a:ext uri="{63B3BB69-23CF-44E3-9099-C40C66FF867C}">
                  <a14:compatExt spid="_x0000_s21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447675</xdr:colOff>
          <xdr:row>28</xdr:row>
          <xdr:rowOff>0</xdr:rowOff>
        </xdr:from>
        <xdr:to>
          <xdr:col>4</xdr:col>
          <xdr:colOff>685800</xdr:colOff>
          <xdr:row>29</xdr:row>
          <xdr:rowOff>9525</xdr:rowOff>
        </xdr:to>
        <xdr:sp macro="" textlink="">
          <xdr:nvSpPr>
            <xdr:cNvPr id="2185" name="Check Box 137" hidden="1">
              <a:extLst>
                <a:ext uri="{63B3BB69-23CF-44E3-9099-C40C66FF867C}">
                  <a14:compatExt spid="_x0000_s21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447675</xdr:colOff>
          <xdr:row>28</xdr:row>
          <xdr:rowOff>0</xdr:rowOff>
        </xdr:from>
        <xdr:to>
          <xdr:col>5</xdr:col>
          <xdr:colOff>685800</xdr:colOff>
          <xdr:row>29</xdr:row>
          <xdr:rowOff>9525</xdr:rowOff>
        </xdr:to>
        <xdr:sp macro="" textlink="">
          <xdr:nvSpPr>
            <xdr:cNvPr id="2186" name="Check Box 138" hidden="1">
              <a:extLst>
                <a:ext uri="{63B3BB69-23CF-44E3-9099-C40C66FF867C}">
                  <a14:compatExt spid="_x0000_s21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447675</xdr:colOff>
          <xdr:row>55</xdr:row>
          <xdr:rowOff>0</xdr:rowOff>
        </xdr:from>
        <xdr:to>
          <xdr:col>4</xdr:col>
          <xdr:colOff>685800</xdr:colOff>
          <xdr:row>56</xdr:row>
          <xdr:rowOff>0</xdr:rowOff>
        </xdr:to>
        <xdr:sp macro="" textlink="">
          <xdr:nvSpPr>
            <xdr:cNvPr id="2187" name="Check Box 139" hidden="1">
              <a:extLst>
                <a:ext uri="{63B3BB69-23CF-44E3-9099-C40C66FF867C}">
                  <a14:compatExt spid="_x0000_s21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447675</xdr:colOff>
          <xdr:row>55</xdr:row>
          <xdr:rowOff>0</xdr:rowOff>
        </xdr:from>
        <xdr:to>
          <xdr:col>5</xdr:col>
          <xdr:colOff>685800</xdr:colOff>
          <xdr:row>56</xdr:row>
          <xdr:rowOff>0</xdr:rowOff>
        </xdr:to>
        <xdr:sp macro="" textlink="">
          <xdr:nvSpPr>
            <xdr:cNvPr id="2188" name="Check Box 140" hidden="1">
              <a:extLst>
                <a:ext uri="{63B3BB69-23CF-44E3-9099-C40C66FF867C}">
                  <a14:compatExt spid="_x0000_s21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447675</xdr:colOff>
          <xdr:row>63</xdr:row>
          <xdr:rowOff>0</xdr:rowOff>
        </xdr:from>
        <xdr:to>
          <xdr:col>4</xdr:col>
          <xdr:colOff>685800</xdr:colOff>
          <xdr:row>64</xdr:row>
          <xdr:rowOff>0</xdr:rowOff>
        </xdr:to>
        <xdr:sp macro="" textlink="">
          <xdr:nvSpPr>
            <xdr:cNvPr id="2189" name="Check Box 141" hidden="1">
              <a:extLst>
                <a:ext uri="{63B3BB69-23CF-44E3-9099-C40C66FF867C}">
                  <a14:compatExt spid="_x0000_s21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447675</xdr:colOff>
          <xdr:row>63</xdr:row>
          <xdr:rowOff>0</xdr:rowOff>
        </xdr:from>
        <xdr:to>
          <xdr:col>5</xdr:col>
          <xdr:colOff>685800</xdr:colOff>
          <xdr:row>64</xdr:row>
          <xdr:rowOff>0</xdr:rowOff>
        </xdr:to>
        <xdr:sp macro="" textlink="">
          <xdr:nvSpPr>
            <xdr:cNvPr id="2190" name="Check Box 142" hidden="1">
              <a:extLst>
                <a:ext uri="{63B3BB69-23CF-44E3-9099-C40C66FF867C}">
                  <a14:compatExt spid="_x0000_s21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447675</xdr:colOff>
          <xdr:row>7</xdr:row>
          <xdr:rowOff>0</xdr:rowOff>
        </xdr:from>
        <xdr:to>
          <xdr:col>4</xdr:col>
          <xdr:colOff>685800</xdr:colOff>
          <xdr:row>8</xdr:row>
          <xdr:rowOff>9525</xdr:rowOff>
        </xdr:to>
        <xdr:sp macro="" textlink="">
          <xdr:nvSpPr>
            <xdr:cNvPr id="2191" name="Check Box 143" hidden="1">
              <a:extLst>
                <a:ext uri="{63B3BB69-23CF-44E3-9099-C40C66FF867C}">
                  <a14:compatExt spid="_x0000_s21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447675</xdr:colOff>
          <xdr:row>7</xdr:row>
          <xdr:rowOff>0</xdr:rowOff>
        </xdr:from>
        <xdr:to>
          <xdr:col>5</xdr:col>
          <xdr:colOff>685800</xdr:colOff>
          <xdr:row>8</xdr:row>
          <xdr:rowOff>9525</xdr:rowOff>
        </xdr:to>
        <xdr:sp macro="" textlink="">
          <xdr:nvSpPr>
            <xdr:cNvPr id="2192" name="Check Box 144" hidden="1">
              <a:extLst>
                <a:ext uri="{63B3BB69-23CF-44E3-9099-C40C66FF867C}">
                  <a14:compatExt spid="_x0000_s21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447675</xdr:colOff>
          <xdr:row>29</xdr:row>
          <xdr:rowOff>0</xdr:rowOff>
        </xdr:from>
        <xdr:to>
          <xdr:col>4</xdr:col>
          <xdr:colOff>685800</xdr:colOff>
          <xdr:row>30</xdr:row>
          <xdr:rowOff>9525</xdr:rowOff>
        </xdr:to>
        <xdr:sp macro="" textlink="">
          <xdr:nvSpPr>
            <xdr:cNvPr id="2193" name="Check Box 145" hidden="1">
              <a:extLst>
                <a:ext uri="{63B3BB69-23CF-44E3-9099-C40C66FF867C}">
                  <a14:compatExt spid="_x0000_s21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447675</xdr:colOff>
          <xdr:row>29</xdr:row>
          <xdr:rowOff>0</xdr:rowOff>
        </xdr:from>
        <xdr:to>
          <xdr:col>5</xdr:col>
          <xdr:colOff>685800</xdr:colOff>
          <xdr:row>30</xdr:row>
          <xdr:rowOff>9525</xdr:rowOff>
        </xdr:to>
        <xdr:sp macro="" textlink="">
          <xdr:nvSpPr>
            <xdr:cNvPr id="2194" name="Check Box 146" hidden="1">
              <a:extLst>
                <a:ext uri="{63B3BB69-23CF-44E3-9099-C40C66FF867C}">
                  <a14:compatExt spid="_x0000_s21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447675</xdr:colOff>
          <xdr:row>30</xdr:row>
          <xdr:rowOff>0</xdr:rowOff>
        </xdr:from>
        <xdr:to>
          <xdr:col>4</xdr:col>
          <xdr:colOff>685800</xdr:colOff>
          <xdr:row>31</xdr:row>
          <xdr:rowOff>9525</xdr:rowOff>
        </xdr:to>
        <xdr:sp macro="" textlink="">
          <xdr:nvSpPr>
            <xdr:cNvPr id="2195" name="Check Box 147" hidden="1">
              <a:extLst>
                <a:ext uri="{63B3BB69-23CF-44E3-9099-C40C66FF867C}">
                  <a14:compatExt spid="_x0000_s219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447675</xdr:colOff>
          <xdr:row>30</xdr:row>
          <xdr:rowOff>0</xdr:rowOff>
        </xdr:from>
        <xdr:to>
          <xdr:col>5</xdr:col>
          <xdr:colOff>685800</xdr:colOff>
          <xdr:row>31</xdr:row>
          <xdr:rowOff>9525</xdr:rowOff>
        </xdr:to>
        <xdr:sp macro="" textlink="">
          <xdr:nvSpPr>
            <xdr:cNvPr id="2196" name="Check Box 148" hidden="1">
              <a:extLst>
                <a:ext uri="{63B3BB69-23CF-44E3-9099-C40C66FF867C}">
                  <a14:compatExt spid="_x0000_s219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447675</xdr:colOff>
          <xdr:row>31</xdr:row>
          <xdr:rowOff>0</xdr:rowOff>
        </xdr:from>
        <xdr:to>
          <xdr:col>4</xdr:col>
          <xdr:colOff>685800</xdr:colOff>
          <xdr:row>32</xdr:row>
          <xdr:rowOff>9525</xdr:rowOff>
        </xdr:to>
        <xdr:sp macro="" textlink="">
          <xdr:nvSpPr>
            <xdr:cNvPr id="2197" name="Check Box 149" hidden="1">
              <a:extLst>
                <a:ext uri="{63B3BB69-23CF-44E3-9099-C40C66FF867C}">
                  <a14:compatExt spid="_x0000_s21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447675</xdr:colOff>
          <xdr:row>31</xdr:row>
          <xdr:rowOff>0</xdr:rowOff>
        </xdr:from>
        <xdr:to>
          <xdr:col>5</xdr:col>
          <xdr:colOff>685800</xdr:colOff>
          <xdr:row>32</xdr:row>
          <xdr:rowOff>9525</xdr:rowOff>
        </xdr:to>
        <xdr:sp macro="" textlink="">
          <xdr:nvSpPr>
            <xdr:cNvPr id="2198" name="Check Box 150" hidden="1">
              <a:extLst>
                <a:ext uri="{63B3BB69-23CF-44E3-9099-C40C66FF867C}">
                  <a14:compatExt spid="_x0000_s21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6" Type="http://schemas.openxmlformats.org/officeDocument/2006/relationships/ctrlProp" Target="../ctrlProps/ctrlProp13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5" Type="http://schemas.openxmlformats.org/officeDocument/2006/relationships/ctrlProp" Target="../ctrlProps/ctrlProp2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18" Type="http://schemas.openxmlformats.org/officeDocument/2006/relationships/ctrlProp" Target="../ctrlProps/ctrlProp115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124" Type="http://schemas.openxmlformats.org/officeDocument/2006/relationships/ctrlProp" Target="../ctrlProps/ctrlProp121.xml"/><Relationship Id="rId54" Type="http://schemas.openxmlformats.org/officeDocument/2006/relationships/ctrlProp" Target="../ctrlProps/ctrlProp51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49" Type="http://schemas.openxmlformats.org/officeDocument/2006/relationships/ctrlProp" Target="../ctrlProps/ctrlProp46.xml"/><Relationship Id="rId114" Type="http://schemas.openxmlformats.org/officeDocument/2006/relationships/ctrlProp" Target="../ctrlProps/ctrlProp111.xml"/><Relationship Id="rId119" Type="http://schemas.openxmlformats.org/officeDocument/2006/relationships/ctrlProp" Target="../ctrlProps/ctrlProp116.xml"/><Relationship Id="rId44" Type="http://schemas.openxmlformats.org/officeDocument/2006/relationships/ctrlProp" Target="../ctrlProps/ctrlProp41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120" Type="http://schemas.openxmlformats.org/officeDocument/2006/relationships/ctrlProp" Target="../ctrlProps/ctrlProp117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3" Type="http://schemas.openxmlformats.org/officeDocument/2006/relationships/vmlDrawing" Target="../drawings/vmlDrawing1.vml"/><Relationship Id="rId25" Type="http://schemas.openxmlformats.org/officeDocument/2006/relationships/ctrlProp" Target="../ctrlProps/ctrlProp22.xml"/><Relationship Id="rId46" Type="http://schemas.openxmlformats.org/officeDocument/2006/relationships/ctrlProp" Target="../ctrlProps/ctrlProp43.xml"/><Relationship Id="rId67" Type="http://schemas.openxmlformats.org/officeDocument/2006/relationships/ctrlProp" Target="../ctrlProps/ctrlProp64.xml"/><Relationship Id="rId116" Type="http://schemas.openxmlformats.org/officeDocument/2006/relationships/ctrlProp" Target="../ctrlProps/ctrlProp11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62" Type="http://schemas.openxmlformats.org/officeDocument/2006/relationships/ctrlProp" Target="../ctrlProps/ctrlProp59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5" Type="http://schemas.openxmlformats.org/officeDocument/2006/relationships/ctrlProp" Target="../ctrlProps/ctrlProp12.xml"/><Relationship Id="rId36" Type="http://schemas.openxmlformats.org/officeDocument/2006/relationships/ctrlProp" Target="../ctrlProps/ctrlProp33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52" Type="http://schemas.openxmlformats.org/officeDocument/2006/relationships/ctrlProp" Target="../ctrlProps/ctrlProp49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T148"/>
  <sheetViews>
    <sheetView tabSelected="1" topLeftCell="A3" zoomScaleNormal="100" zoomScaleSheetLayoutView="100" workbookViewId="0">
      <selection activeCell="D9" sqref="D9:F9"/>
    </sheetView>
  </sheetViews>
  <sheetFormatPr defaultRowHeight="15" x14ac:dyDescent="0.25"/>
  <cols>
    <col min="1" max="1" width="3.7109375" style="1" customWidth="1"/>
    <col min="2" max="2" width="29.7109375" style="1" customWidth="1"/>
    <col min="3" max="3" width="21.140625" style="1" customWidth="1"/>
    <col min="4" max="4" width="21.85546875" style="1" customWidth="1"/>
    <col min="5" max="5" width="18.140625" style="1" customWidth="1"/>
    <col min="6" max="6" width="15.28515625" style="1" customWidth="1"/>
    <col min="7" max="7" width="3.5703125" style="3" customWidth="1"/>
    <col min="8" max="8" width="11" style="22" hidden="1" customWidth="1"/>
    <col min="9" max="9" width="10.42578125" style="22" hidden="1" customWidth="1"/>
    <col min="10" max="10" width="10.28515625" style="22" hidden="1" customWidth="1"/>
    <col min="11" max="11" width="10.42578125" style="22" hidden="1" customWidth="1"/>
    <col min="12" max="12" width="8.85546875" style="22" hidden="1" customWidth="1"/>
    <col min="13" max="13" width="10.42578125" style="22" hidden="1" customWidth="1"/>
    <col min="14" max="14" width="12" style="22" hidden="1" customWidth="1"/>
    <col min="15" max="15" width="11.28515625" style="3" hidden="1" customWidth="1"/>
    <col min="16" max="16" width="11.28515625" style="3" customWidth="1"/>
    <col min="17" max="18" width="11.140625" style="1" customWidth="1"/>
    <col min="19" max="21" width="9.140625" style="1" customWidth="1"/>
    <col min="22" max="16384" width="9.140625" style="1"/>
  </cols>
  <sheetData>
    <row r="1" spans="1:17" ht="15.75" hidden="1" x14ac:dyDescent="0.25">
      <c r="A1" s="82"/>
      <c r="B1" s="83"/>
      <c r="C1" s="83"/>
      <c r="D1" s="84"/>
      <c r="E1" s="84"/>
      <c r="F1" s="81" t="s">
        <v>180</v>
      </c>
      <c r="G1" s="85"/>
      <c r="H1" s="19"/>
      <c r="I1" s="19"/>
      <c r="J1" s="19"/>
      <c r="K1" s="19"/>
      <c r="L1" s="19"/>
      <c r="M1" s="19"/>
      <c r="N1" s="19"/>
      <c r="O1" s="10"/>
      <c r="P1" s="10"/>
      <c r="Q1" s="10"/>
    </row>
    <row r="2" spans="1:17" ht="15.75" hidden="1" x14ac:dyDescent="0.25">
      <c r="A2" s="82"/>
      <c r="B2" s="84"/>
      <c r="C2" s="84"/>
      <c r="D2" s="84"/>
      <c r="E2" s="84"/>
      <c r="F2" s="81"/>
      <c r="G2" s="85"/>
      <c r="H2" s="20"/>
      <c r="I2" s="20"/>
      <c r="J2" s="20"/>
      <c r="K2" s="20"/>
      <c r="L2" s="20"/>
      <c r="M2" s="20"/>
      <c r="N2" s="20"/>
      <c r="O2" s="11"/>
      <c r="P2" s="11"/>
      <c r="Q2" s="12"/>
    </row>
    <row r="3" spans="1:17" ht="15.75" x14ac:dyDescent="0.25">
      <c r="A3" s="85"/>
      <c r="B3" s="84"/>
      <c r="C3" s="84"/>
      <c r="D3" s="84"/>
      <c r="E3" s="84"/>
      <c r="F3" s="84"/>
      <c r="G3" s="85"/>
      <c r="H3" s="20"/>
      <c r="I3" s="20"/>
      <c r="J3" s="20"/>
      <c r="K3" s="20"/>
      <c r="L3" s="20"/>
      <c r="M3" s="20"/>
      <c r="N3" s="20"/>
      <c r="O3" s="11"/>
      <c r="P3" s="11"/>
      <c r="Q3" s="12"/>
    </row>
    <row r="4" spans="1:17" ht="20.100000000000001" customHeight="1" x14ac:dyDescent="0.25">
      <c r="A4" s="147" t="s">
        <v>236</v>
      </c>
      <c r="B4" s="147"/>
      <c r="C4" s="147"/>
      <c r="D4" s="147"/>
      <c r="E4" s="147"/>
      <c r="F4" s="147"/>
      <c r="G4" s="82"/>
      <c r="H4" s="20"/>
      <c r="I4" s="20"/>
      <c r="J4" s="20"/>
      <c r="K4" s="20"/>
      <c r="L4" s="20"/>
      <c r="M4" s="20"/>
      <c r="N4" s="20"/>
      <c r="O4" s="11"/>
      <c r="P4" s="11"/>
      <c r="Q4" s="12"/>
    </row>
    <row r="5" spans="1:17" ht="20.100000000000001" customHeight="1" x14ac:dyDescent="0.25">
      <c r="A5" s="148" t="s">
        <v>237</v>
      </c>
      <c r="B5" s="148"/>
      <c r="C5" s="148"/>
      <c r="D5" s="148"/>
      <c r="E5" s="148"/>
      <c r="F5" s="148"/>
      <c r="G5" s="82"/>
      <c r="H5" s="21"/>
      <c r="I5" s="21"/>
      <c r="J5" s="21"/>
      <c r="K5" s="21"/>
      <c r="L5" s="21"/>
      <c r="M5" s="21"/>
      <c r="N5" s="21"/>
      <c r="O5" s="13"/>
      <c r="P5" s="13"/>
      <c r="Q5" s="13"/>
    </row>
    <row r="6" spans="1:17" ht="20.100000000000001" customHeight="1" x14ac:dyDescent="0.25">
      <c r="A6" s="149" t="s">
        <v>242</v>
      </c>
      <c r="B6" s="149"/>
      <c r="C6" s="149"/>
      <c r="D6" s="149"/>
      <c r="E6" s="149"/>
      <c r="F6" s="149"/>
      <c r="G6" s="85"/>
      <c r="H6" s="21"/>
      <c r="I6" s="21"/>
      <c r="J6" s="21"/>
      <c r="K6" s="21"/>
      <c r="L6" s="21"/>
      <c r="M6" s="21"/>
      <c r="N6" s="21"/>
      <c r="O6" s="13"/>
      <c r="P6" s="13"/>
      <c r="Q6" s="13"/>
    </row>
    <row r="7" spans="1:17" ht="20.100000000000001" customHeight="1" x14ac:dyDescent="0.25">
      <c r="A7" s="84"/>
      <c r="B7" s="84"/>
      <c r="C7" s="84"/>
      <c r="D7" s="84"/>
      <c r="E7" s="84"/>
      <c r="F7" s="84"/>
      <c r="G7" s="85"/>
      <c r="H7" s="20"/>
      <c r="I7" s="20"/>
      <c r="J7" s="20"/>
      <c r="K7" s="20"/>
      <c r="L7" s="20"/>
      <c r="M7" s="20"/>
      <c r="N7" s="20"/>
      <c r="O7" s="11"/>
      <c r="P7" s="11"/>
      <c r="Q7" s="12"/>
    </row>
    <row r="8" spans="1:17" ht="27" customHeight="1" x14ac:dyDescent="0.25">
      <c r="A8" s="105" t="s">
        <v>104</v>
      </c>
      <c r="B8" s="106" t="s">
        <v>103</v>
      </c>
      <c r="C8" s="107"/>
      <c r="D8" s="107"/>
      <c r="E8" s="107"/>
      <c r="F8" s="107"/>
      <c r="G8" s="108"/>
      <c r="H8" s="20"/>
      <c r="I8" s="20"/>
      <c r="J8" s="20"/>
      <c r="K8" s="20"/>
      <c r="L8" s="20"/>
      <c r="M8" s="20"/>
      <c r="N8" s="20"/>
      <c r="O8" s="11"/>
      <c r="P8" s="11"/>
      <c r="Q8" s="12"/>
    </row>
    <row r="9" spans="1:17" ht="27" customHeight="1" x14ac:dyDescent="0.25">
      <c r="A9" s="107"/>
      <c r="B9" s="137" t="s">
        <v>10</v>
      </c>
      <c r="C9" s="159"/>
      <c r="D9" s="157" t="s">
        <v>179</v>
      </c>
      <c r="E9" s="158"/>
      <c r="F9" s="158"/>
      <c r="G9" s="108"/>
      <c r="H9" s="20"/>
      <c r="I9" s="152" t="s">
        <v>28</v>
      </c>
      <c r="J9" s="152"/>
      <c r="K9" s="152" t="s">
        <v>29</v>
      </c>
      <c r="L9" s="152"/>
      <c r="M9" s="152" t="s">
        <v>30</v>
      </c>
      <c r="N9" s="152"/>
      <c r="O9" s="11"/>
      <c r="P9" s="11"/>
      <c r="Q9" s="12"/>
    </row>
    <row r="10" spans="1:17" ht="27" customHeight="1" x14ac:dyDescent="0.25">
      <c r="A10" s="107"/>
      <c r="B10" s="107" t="s">
        <v>177</v>
      </c>
      <c r="C10" s="110"/>
      <c r="D10" s="150" t="s">
        <v>178</v>
      </c>
      <c r="E10" s="150"/>
      <c r="F10" s="150"/>
      <c r="G10" s="108"/>
      <c r="H10" s="20"/>
      <c r="I10" s="80"/>
      <c r="J10" s="80"/>
      <c r="K10" s="80"/>
      <c r="L10" s="80"/>
      <c r="M10" s="80"/>
      <c r="N10" s="80"/>
      <c r="O10" s="11"/>
      <c r="P10" s="11"/>
      <c r="Q10" s="12"/>
    </row>
    <row r="11" spans="1:17" ht="27" customHeight="1" x14ac:dyDescent="0.25">
      <c r="A11" s="107"/>
      <c r="B11" s="137" t="s">
        <v>62</v>
      </c>
      <c r="C11" s="159"/>
      <c r="D11" s="150" t="s">
        <v>61</v>
      </c>
      <c r="E11" s="150"/>
      <c r="F11" s="150"/>
      <c r="G11" s="108"/>
      <c r="H11" s="73" t="s">
        <v>98</v>
      </c>
      <c r="I11" s="73" t="s">
        <v>99</v>
      </c>
      <c r="J11" s="73" t="s">
        <v>100</v>
      </c>
      <c r="K11" s="73" t="s">
        <v>99</v>
      </c>
      <c r="L11" s="73" t="s">
        <v>100</v>
      </c>
      <c r="M11" s="73" t="s">
        <v>99</v>
      </c>
      <c r="N11" s="73" t="s">
        <v>100</v>
      </c>
      <c r="O11" s="13"/>
      <c r="P11" s="11"/>
      <c r="Q11" s="12"/>
    </row>
    <row r="12" spans="1:17" ht="27" customHeight="1" x14ac:dyDescent="0.25">
      <c r="A12" s="107"/>
      <c r="B12" s="107" t="s">
        <v>12</v>
      </c>
      <c r="C12" s="109" t="s">
        <v>44</v>
      </c>
      <c r="D12" s="154" t="s">
        <v>11</v>
      </c>
      <c r="E12" s="155"/>
      <c r="F12" s="156"/>
      <c r="G12" s="108"/>
      <c r="H12" s="74" t="s">
        <v>96</v>
      </c>
      <c r="I12" s="74">
        <f>VLOOKUP(CHUCDANH_INPUT_HK1,CHUCDANH_LOOKUP,2,FALSE)</f>
        <v>270</v>
      </c>
      <c r="J12" s="74">
        <f>IF(ISNUMBER(I12),I12/2,0)</f>
        <v>135</v>
      </c>
      <c r="K12" s="74">
        <f>VLOOKUP(CHUCDANH_INPUT_HK1,CHUCDANH_LOOKUP,3,FALSE)</f>
        <v>100</v>
      </c>
      <c r="L12" s="74">
        <f>IF(ISNUMBER(K12),K12/2,0)</f>
        <v>50</v>
      </c>
      <c r="M12" s="74">
        <f>VLOOKUP(CHUCDANH_INPUT_HK1,CHUCDANH_LOOKUP,4,FALSE)</f>
        <v>70</v>
      </c>
      <c r="N12" s="74">
        <f>IF(ISNUMBER(M12),M12/2,0)</f>
        <v>35</v>
      </c>
      <c r="O12" s="11"/>
      <c r="P12" s="11"/>
      <c r="Q12" s="12"/>
    </row>
    <row r="13" spans="1:17" ht="27" customHeight="1" x14ac:dyDescent="0.25">
      <c r="A13" s="107"/>
      <c r="B13" s="107"/>
      <c r="C13" s="109" t="s">
        <v>24</v>
      </c>
      <c r="D13" s="151" t="s">
        <v>11</v>
      </c>
      <c r="E13" s="151"/>
      <c r="F13" s="151"/>
      <c r="G13" s="108"/>
      <c r="H13" s="74" t="s">
        <v>97</v>
      </c>
      <c r="I13" s="74">
        <f>VLOOKUP(CHUCDANH_INPUT_HK2,CHUCDANH_LOOKUP,2,FALSE)</f>
        <v>270</v>
      </c>
      <c r="J13" s="74">
        <f>IF(ISNUMBER(I13),I13/2,0)</f>
        <v>135</v>
      </c>
      <c r="K13" s="74">
        <f>VLOOKUP(CHUCDANH_INPUT_HK2,CHUCDANH_LOOKUP,3,FALSE)</f>
        <v>100</v>
      </c>
      <c r="L13" s="74">
        <f>IF(ISNUMBER(K13),K13/2,0)</f>
        <v>50</v>
      </c>
      <c r="M13" s="74">
        <f>VLOOKUP(CHUCDANH_INPUT_HK2,CHUCDANH_LOOKUP,4,FALSE)</f>
        <v>70</v>
      </c>
      <c r="N13" s="74">
        <f>IF(ISNUMBER(M13),M13/2,0)</f>
        <v>35</v>
      </c>
      <c r="O13" s="11"/>
      <c r="P13" s="11"/>
      <c r="Q13" s="12"/>
    </row>
    <row r="14" spans="1:17" ht="27" customHeight="1" x14ac:dyDescent="0.25">
      <c r="A14" s="105" t="s">
        <v>105</v>
      </c>
      <c r="B14" s="160" t="s">
        <v>106</v>
      </c>
      <c r="C14" s="153"/>
      <c r="D14" s="114" t="s">
        <v>81</v>
      </c>
      <c r="E14" s="114" t="s">
        <v>82</v>
      </c>
      <c r="F14" s="114" t="s">
        <v>176</v>
      </c>
      <c r="G14" s="108"/>
      <c r="H14" s="20"/>
      <c r="I14" s="20"/>
      <c r="J14" s="20"/>
      <c r="K14" s="20"/>
      <c r="L14" s="20"/>
      <c r="M14" s="20"/>
      <c r="N14" s="20"/>
      <c r="O14" s="11"/>
      <c r="P14" s="11"/>
      <c r="Q14" s="12"/>
    </row>
    <row r="15" spans="1:17" ht="27" customHeight="1" x14ac:dyDescent="0.25">
      <c r="A15" s="107"/>
      <c r="B15" s="137" t="s">
        <v>27</v>
      </c>
      <c r="C15" s="153"/>
      <c r="D15" s="114">
        <f>DINHMUC_NV1_HK1+DINHMUC_NV1_HK2</f>
        <v>270</v>
      </c>
      <c r="E15" s="114">
        <f>DINHMUC_NV2_HK1+DINHMUC_NV2_HK2</f>
        <v>100</v>
      </c>
      <c r="F15" s="114">
        <f>DINHMUC_NV3_HK1+DINHMUC_NV3_HK2</f>
        <v>70</v>
      </c>
      <c r="G15" s="108"/>
      <c r="H15" s="20"/>
      <c r="I15" s="20"/>
      <c r="J15" s="20"/>
      <c r="K15" s="20"/>
      <c r="L15" s="20"/>
      <c r="M15" s="20"/>
      <c r="N15" s="20"/>
      <c r="O15" s="11"/>
      <c r="P15" s="11"/>
      <c r="Q15" s="12"/>
    </row>
    <row r="16" spans="1:17" ht="27" customHeight="1" x14ac:dyDescent="0.25">
      <c r="A16" s="107"/>
      <c r="B16" s="108" t="s">
        <v>43</v>
      </c>
      <c r="C16" s="110"/>
      <c r="D16" s="161" t="s">
        <v>83</v>
      </c>
      <c r="E16" s="162"/>
      <c r="F16" s="163"/>
      <c r="G16" s="108"/>
      <c r="H16" s="75" t="s">
        <v>101</v>
      </c>
      <c r="I16" s="76" t="s">
        <v>28</v>
      </c>
      <c r="J16" s="76" t="s">
        <v>29</v>
      </c>
      <c r="K16" s="76" t="s">
        <v>30</v>
      </c>
      <c r="L16" s="20"/>
      <c r="M16" s="20"/>
      <c r="N16" s="20"/>
      <c r="O16" s="11"/>
      <c r="P16" s="11"/>
      <c r="Q16" s="12"/>
    </row>
    <row r="17" spans="1:19" ht="27" customHeight="1" x14ac:dyDescent="0.25">
      <c r="A17" s="107"/>
      <c r="B17" s="109"/>
      <c r="C17" s="109" t="s">
        <v>44</v>
      </c>
      <c r="D17" s="117">
        <f>FINAL_HK1_NV1</f>
        <v>0</v>
      </c>
      <c r="E17" s="117">
        <f>FINAL_HK1_NV2</f>
        <v>0</v>
      </c>
      <c r="F17" s="117">
        <v>0</v>
      </c>
      <c r="G17" s="108"/>
      <c r="H17" s="77" t="s">
        <v>96</v>
      </c>
      <c r="I17" s="77">
        <f>MIENGIAM_HK1_NV1*DINHMUC_NV1_HK1</f>
        <v>0</v>
      </c>
      <c r="J17" s="77">
        <f>MIENGIAM_HK1_NV2*DINHMUC_NV2_HK1</f>
        <v>0</v>
      </c>
      <c r="K17" s="77">
        <f>MIENGIAM_HK1_NV3*DINHMUC_NV3_HK1</f>
        <v>0</v>
      </c>
      <c r="L17" s="20"/>
      <c r="M17" s="20"/>
      <c r="N17" s="20"/>
      <c r="O17" s="11"/>
      <c r="P17" s="11"/>
      <c r="Q17" s="12"/>
    </row>
    <row r="18" spans="1:19" ht="27" customHeight="1" x14ac:dyDescent="0.25">
      <c r="A18" s="107"/>
      <c r="B18" s="109"/>
      <c r="C18" s="109" t="s">
        <v>24</v>
      </c>
      <c r="D18" s="118">
        <f>FINAL_HK2_NV1</f>
        <v>0</v>
      </c>
      <c r="E18" s="118">
        <f>FINAL_HK2_NV2</f>
        <v>0</v>
      </c>
      <c r="F18" s="118">
        <v>0</v>
      </c>
      <c r="G18" s="108"/>
      <c r="H18" s="77" t="s">
        <v>97</v>
      </c>
      <c r="I18" s="77">
        <f>MIENGIAM_HK2_NV1*DINHMUC_NV1_HK2</f>
        <v>0</v>
      </c>
      <c r="J18" s="77">
        <f>MIENGIAM_HK2_NV2*DINHMUC_NV2_HK2</f>
        <v>0</v>
      </c>
      <c r="K18" s="77">
        <f>MIENGIAM_HK2_NV3*DINHMUC_NV3_HK2</f>
        <v>0</v>
      </c>
      <c r="L18" s="20"/>
      <c r="M18" s="20"/>
      <c r="N18" s="20"/>
      <c r="O18" s="11"/>
      <c r="P18" s="11"/>
      <c r="Q18" s="12"/>
    </row>
    <row r="19" spans="1:19" ht="38.25" customHeight="1" x14ac:dyDescent="0.25">
      <c r="A19" s="107"/>
      <c r="B19" s="164" t="s">
        <v>107</v>
      </c>
      <c r="C19" s="165"/>
      <c r="D19" s="166" t="s">
        <v>76</v>
      </c>
      <c r="E19" s="167"/>
      <c r="F19" s="168"/>
      <c r="G19" s="108"/>
      <c r="H19" s="78">
        <f>VLOOKUP(D19,COVID19_LOOKUP,2,FALSE)</f>
        <v>30</v>
      </c>
      <c r="I19" s="78">
        <f>IF(ISNUMBER(H19),H19,0)</f>
        <v>30</v>
      </c>
      <c r="J19" s="79" t="s">
        <v>102</v>
      </c>
      <c r="L19" s="20"/>
      <c r="M19" s="20"/>
      <c r="N19" s="20"/>
      <c r="O19" s="11"/>
      <c r="P19" s="11"/>
      <c r="Q19" s="12"/>
    </row>
    <row r="20" spans="1:19" ht="27" hidden="1" customHeight="1" x14ac:dyDescent="0.25">
      <c r="A20" s="107"/>
      <c r="B20" s="169" t="s">
        <v>79</v>
      </c>
      <c r="C20" s="169"/>
      <c r="D20" s="119">
        <f>I17+I18</f>
        <v>0</v>
      </c>
      <c r="E20" s="119">
        <f>J17+J18</f>
        <v>0</v>
      </c>
      <c r="F20" s="119">
        <f>K17+K18</f>
        <v>0</v>
      </c>
      <c r="G20" s="108"/>
      <c r="H20" s="20"/>
      <c r="I20" s="20"/>
      <c r="J20" s="20"/>
      <c r="K20" s="20"/>
      <c r="L20" s="20"/>
      <c r="M20" s="20"/>
      <c r="N20" s="20"/>
      <c r="O20" s="11"/>
      <c r="P20" s="11"/>
      <c r="Q20" s="12"/>
    </row>
    <row r="21" spans="1:19" ht="27" hidden="1" customHeight="1" x14ac:dyDescent="0.25">
      <c r="A21" s="107"/>
      <c r="B21" s="169" t="s">
        <v>80</v>
      </c>
      <c r="C21" s="169"/>
      <c r="D21" s="119">
        <v>0</v>
      </c>
      <c r="E21" s="119">
        <f>(DINHMUC_NV2-E20)*I19/100</f>
        <v>30</v>
      </c>
      <c r="F21" s="119">
        <v>0</v>
      </c>
      <c r="G21" s="108"/>
      <c r="H21" s="20"/>
      <c r="I21" s="20"/>
      <c r="J21" s="20"/>
      <c r="K21" s="20"/>
      <c r="L21" s="20"/>
      <c r="M21" s="20"/>
      <c r="N21" s="20"/>
      <c r="O21" s="11"/>
      <c r="P21" s="11"/>
      <c r="Q21" s="12"/>
    </row>
    <row r="22" spans="1:19" ht="27" customHeight="1" x14ac:dyDescent="0.25">
      <c r="A22" s="107"/>
      <c r="B22" s="170" t="s">
        <v>74</v>
      </c>
      <c r="C22" s="171"/>
      <c r="D22" s="120">
        <f>D20+D21</f>
        <v>0</v>
      </c>
      <c r="E22" s="120">
        <f>E20+E21</f>
        <v>30</v>
      </c>
      <c r="F22" s="120">
        <f>F20+F21</f>
        <v>0</v>
      </c>
      <c r="G22" s="108"/>
      <c r="H22" s="20"/>
      <c r="I22" s="20"/>
      <c r="J22" s="20"/>
      <c r="K22" s="20"/>
      <c r="L22" s="20"/>
      <c r="M22" s="20"/>
      <c r="N22" s="20"/>
      <c r="O22" s="11"/>
      <c r="P22" s="11"/>
      <c r="Q22" s="12"/>
    </row>
    <row r="23" spans="1:19" ht="27" customHeight="1" x14ac:dyDescent="0.25">
      <c r="A23" s="107"/>
      <c r="B23" s="172" t="s">
        <v>25</v>
      </c>
      <c r="C23" s="153"/>
      <c r="D23" s="121">
        <f>DINHMUC_NV1-MIENGIAM_NV1</f>
        <v>270</v>
      </c>
      <c r="E23" s="121">
        <f>DINHMUC_NV2-MIENGIAM_NV2</f>
        <v>70</v>
      </c>
      <c r="F23" s="121">
        <f>DINHMUC_NV3-MIENGIAM_NV3</f>
        <v>70</v>
      </c>
      <c r="G23" s="108"/>
      <c r="H23" s="20"/>
      <c r="I23" s="20"/>
      <c r="J23" s="20"/>
      <c r="K23" s="20"/>
      <c r="L23" s="20"/>
      <c r="M23" s="20"/>
      <c r="N23" s="20"/>
      <c r="O23" s="11"/>
      <c r="P23" s="11"/>
      <c r="Q23" s="12"/>
    </row>
    <row r="24" spans="1:19" ht="27" customHeight="1" x14ac:dyDescent="0.25">
      <c r="A24" s="107"/>
      <c r="B24" s="137" t="s">
        <v>23</v>
      </c>
      <c r="C24" s="153"/>
      <c r="D24" s="122"/>
      <c r="E24" s="122"/>
      <c r="F24" s="122"/>
      <c r="G24" s="108"/>
      <c r="H24" s="23" t="s">
        <v>57</v>
      </c>
      <c r="I24" s="24" t="s">
        <v>39</v>
      </c>
      <c r="J24" s="24" t="s">
        <v>58</v>
      </c>
      <c r="K24" s="24" t="s">
        <v>40</v>
      </c>
      <c r="L24" s="24" t="s">
        <v>59</v>
      </c>
      <c r="M24" s="24" t="s">
        <v>41</v>
      </c>
      <c r="N24" s="24" t="s">
        <v>60</v>
      </c>
      <c r="O24" s="24" t="s">
        <v>42</v>
      </c>
      <c r="P24" s="11"/>
      <c r="Q24" s="12"/>
    </row>
    <row r="25" spans="1:19" ht="27" customHeight="1" x14ac:dyDescent="0.25">
      <c r="A25" s="107"/>
      <c r="B25" s="137" t="s">
        <v>26</v>
      </c>
      <c r="C25" s="153"/>
      <c r="D25" s="123" t="str">
        <f>IF(THUCHIEN_NV1="",IF(NGHIAVU_NV1=0,"---",""),IF(NGHIAVU_NV1=0,"---",(THUCHIEN_NV1/NGHIAVU_NV1)-K26))</f>
        <v/>
      </c>
      <c r="E25" s="123" t="str">
        <f>IF(THUCHIEN_NV2="",IF(NGHIAVU_NV2=0,"---",""),IF(NGHIAVU_NV2=0,"---",THUCHIEN_NV2/NGHIAVU_NV2))</f>
        <v/>
      </c>
      <c r="F25" s="123" t="str">
        <f>IF(THUCHIEN_NV3="","",IF(NGHIAVU_NV3=0,"---",THUCHIEN_NV3/NGHIAVU_NV3))</f>
        <v/>
      </c>
      <c r="G25" s="108"/>
      <c r="H25" s="23">
        <f>IF(TYLE_NV1&lt;&gt;"",1,0)</f>
        <v>0</v>
      </c>
      <c r="I25" s="24">
        <f>IF(TYLE_NV1="---",1, IF(TYLE_NV1&gt;=120%,1,(IF(TYLE_NV1&gt;=100%,2,IF(TYLE_NV1&gt;=70%,3,4)))))</f>
        <v>1</v>
      </c>
      <c r="J25" s="24">
        <f>IF(TYLE_NV2&lt;&gt;"",1,0)</f>
        <v>0</v>
      </c>
      <c r="K25" s="24">
        <f>IF(TYLE_NV2="---",1, IF(TYLE_NV2&gt;=120%,1,(IF(TYLE_NV2&gt;=100%,2,IF(TYLE_NV2&gt;=70%,3,4)))))</f>
        <v>1</v>
      </c>
      <c r="L25" s="24">
        <f>IF(TYLE_NV3&lt;&gt;"",1,0)</f>
        <v>0</v>
      </c>
      <c r="M25" s="24">
        <f>IF(TYLE_NV3&gt;=100%,1,4)</f>
        <v>1</v>
      </c>
      <c r="N25" s="24" t="b">
        <f>AND(H25,J25,L25)</f>
        <v>0</v>
      </c>
      <c r="O25" s="24">
        <f>IF(N25,MAX(I25:M25),0)</f>
        <v>0</v>
      </c>
      <c r="P25" s="11"/>
      <c r="Q25" s="12"/>
    </row>
    <row r="26" spans="1:19" ht="27" hidden="1" customHeight="1" x14ac:dyDescent="0.25">
      <c r="A26" s="107"/>
      <c r="B26" s="132" t="s">
        <v>108</v>
      </c>
      <c r="C26" s="132"/>
      <c r="D26" s="133"/>
      <c r="E26" s="133"/>
      <c r="F26" s="133"/>
      <c r="G26" s="108"/>
      <c r="H26" s="24" t="s">
        <v>131</v>
      </c>
      <c r="I26" s="97" t="e">
        <f>VLOOKUP(VIPHAM_INPUT,VIPHAM_LOOKUP,2,FALSE)</f>
        <v>#N/A</v>
      </c>
      <c r="J26" s="24" t="s">
        <v>132</v>
      </c>
      <c r="K26" s="97">
        <f>IF(ISNUMBER(I26),I26,0)</f>
        <v>0</v>
      </c>
      <c r="L26" s="20"/>
      <c r="M26" s="20"/>
      <c r="N26" s="20"/>
      <c r="O26" s="11"/>
      <c r="P26" s="11"/>
      <c r="Q26" s="12"/>
    </row>
    <row r="27" spans="1:19" ht="39.950000000000003" customHeight="1" x14ac:dyDescent="0.25">
      <c r="A27" s="107"/>
      <c r="B27" s="137" t="s">
        <v>231</v>
      </c>
      <c r="C27" s="144"/>
      <c r="D27" s="141" t="str">
        <f>IF(KETQUA=0,"(chưa đủ số liệu)",VLOOKUP(KETQUA,DANHHIEU_LOOKUP,2))</f>
        <v>(chưa đủ số liệu)</v>
      </c>
      <c r="E27" s="142"/>
      <c r="F27" s="143"/>
      <c r="G27" s="106"/>
      <c r="H27" s="20"/>
      <c r="I27" s="20"/>
      <c r="J27" s="20"/>
      <c r="K27" s="20"/>
      <c r="L27" s="20"/>
      <c r="M27" s="20"/>
      <c r="N27" s="20"/>
      <c r="O27" s="11"/>
      <c r="P27" s="11"/>
      <c r="Q27" s="14"/>
      <c r="R27" s="2"/>
      <c r="S27" s="2"/>
    </row>
    <row r="28" spans="1:19" ht="27" customHeight="1" x14ac:dyDescent="0.25">
      <c r="A28" s="107"/>
      <c r="B28" s="137" t="s">
        <v>232</v>
      </c>
      <c r="C28" s="144"/>
      <c r="D28" s="138" t="s">
        <v>33</v>
      </c>
      <c r="E28" s="145"/>
      <c r="F28" s="146"/>
      <c r="G28" s="106"/>
      <c r="H28" s="20"/>
      <c r="I28" s="20"/>
      <c r="J28" s="20"/>
      <c r="K28" s="20"/>
      <c r="L28" s="20"/>
      <c r="M28" s="20"/>
      <c r="N28" s="20"/>
      <c r="O28" s="11"/>
      <c r="P28" s="11"/>
      <c r="Q28" s="14"/>
      <c r="R28" s="2"/>
      <c r="S28" s="2"/>
    </row>
    <row r="29" spans="1:19" ht="27" hidden="1" customHeight="1" x14ac:dyDescent="0.25">
      <c r="A29" s="107"/>
      <c r="B29" s="132" t="s">
        <v>129</v>
      </c>
      <c r="C29" s="132"/>
      <c r="D29" s="134" t="str">
        <f>IF(VIPHAM_INPUT&lt;&gt;"",VLOOKUP(VIPHAM_INPUT,VIPHAM_LOOKUP,3,FALSE),"")</f>
        <v/>
      </c>
      <c r="E29" s="135"/>
      <c r="F29" s="136"/>
      <c r="G29" s="106"/>
      <c r="H29" s="20"/>
      <c r="I29" s="20"/>
      <c r="J29" s="20"/>
      <c r="K29" s="20"/>
      <c r="L29" s="20"/>
      <c r="M29" s="20"/>
      <c r="N29" s="20"/>
      <c r="O29" s="11"/>
      <c r="P29" s="11"/>
      <c r="Q29" s="14"/>
      <c r="R29" s="2"/>
      <c r="S29" s="2"/>
    </row>
    <row r="30" spans="1:19" ht="27" hidden="1" customHeight="1" x14ac:dyDescent="0.25">
      <c r="A30" s="107"/>
      <c r="B30" s="137" t="s">
        <v>134</v>
      </c>
      <c r="C30" s="137"/>
      <c r="D30" s="138" t="s">
        <v>143</v>
      </c>
      <c r="E30" s="139"/>
      <c r="F30" s="140"/>
      <c r="G30" s="106"/>
      <c r="H30" s="20"/>
      <c r="I30" s="20"/>
      <c r="J30" s="20"/>
      <c r="K30" s="20"/>
      <c r="L30" s="20"/>
      <c r="M30" s="20"/>
      <c r="N30" s="20"/>
      <c r="O30" s="11"/>
      <c r="P30" s="11"/>
      <c r="Q30" s="14"/>
      <c r="R30" s="2"/>
      <c r="S30" s="2"/>
    </row>
    <row r="31" spans="1:19" ht="18.75" x14ac:dyDescent="0.25">
      <c r="A31" s="107"/>
      <c r="B31" s="107"/>
      <c r="C31" s="107"/>
      <c r="D31" s="129"/>
      <c r="E31" s="129"/>
      <c r="F31" s="129"/>
      <c r="G31" s="106"/>
      <c r="H31" s="20"/>
      <c r="I31" s="20"/>
      <c r="J31" s="20"/>
      <c r="K31" s="20"/>
      <c r="L31" s="20"/>
      <c r="M31" s="20"/>
      <c r="N31" s="20"/>
      <c r="O31" s="11"/>
      <c r="P31" s="11"/>
      <c r="Q31" s="14"/>
      <c r="R31" s="2"/>
      <c r="S31" s="2"/>
    </row>
    <row r="32" spans="1:19" ht="27" customHeight="1" x14ac:dyDescent="0.25">
      <c r="A32" s="107"/>
      <c r="B32" s="107"/>
      <c r="C32" s="111"/>
      <c r="D32" s="129" t="s">
        <v>244</v>
      </c>
      <c r="E32" s="129"/>
      <c r="F32" s="129"/>
      <c r="G32" s="106"/>
      <c r="H32" s="20"/>
      <c r="I32" s="20"/>
      <c r="J32" s="20"/>
      <c r="K32" s="20"/>
      <c r="L32" s="20"/>
      <c r="M32" s="20"/>
      <c r="N32" s="20"/>
      <c r="O32" s="11"/>
      <c r="P32" s="11"/>
      <c r="Q32" s="14"/>
      <c r="R32" s="2"/>
      <c r="S32" s="2"/>
    </row>
    <row r="33" spans="1:19" ht="18.75" x14ac:dyDescent="0.25">
      <c r="A33" s="112"/>
      <c r="B33" s="115"/>
      <c r="C33" s="116"/>
      <c r="D33" s="130" t="s">
        <v>15</v>
      </c>
      <c r="E33" s="130"/>
      <c r="F33" s="130"/>
      <c r="G33" s="106"/>
      <c r="H33" s="20"/>
      <c r="I33" s="20"/>
      <c r="J33" s="20"/>
      <c r="K33" s="20"/>
      <c r="L33" s="20"/>
      <c r="M33" s="20"/>
      <c r="N33" s="20"/>
      <c r="O33" s="11"/>
      <c r="P33" s="11"/>
      <c r="Q33" s="14"/>
      <c r="R33" s="2"/>
      <c r="S33" s="2"/>
    </row>
    <row r="34" spans="1:19" ht="31.5" customHeight="1" x14ac:dyDescent="0.25">
      <c r="A34" s="112"/>
      <c r="B34" s="113"/>
      <c r="C34" s="112"/>
      <c r="D34" s="112"/>
      <c r="E34" s="112"/>
      <c r="F34" s="112"/>
      <c r="G34" s="106"/>
      <c r="H34" s="20"/>
      <c r="I34" s="20"/>
      <c r="J34" s="20"/>
      <c r="K34" s="20"/>
      <c r="L34" s="20"/>
      <c r="M34" s="20"/>
      <c r="N34" s="20"/>
      <c r="O34" s="11"/>
      <c r="P34" s="11"/>
      <c r="Q34" s="14"/>
      <c r="R34" s="2"/>
      <c r="S34" s="2"/>
    </row>
    <row r="35" spans="1:19" ht="27" customHeight="1" x14ac:dyDescent="0.25">
      <c r="A35" s="112"/>
      <c r="B35" s="113"/>
      <c r="C35" s="112"/>
      <c r="D35" s="131" t="str">
        <f>CONCATENATE(D9,"")</f>
        <v>Nguyễn Văn A</v>
      </c>
      <c r="E35" s="131"/>
      <c r="F35" s="131"/>
      <c r="G35" s="106"/>
      <c r="H35" s="20"/>
      <c r="I35" s="20"/>
      <c r="J35" s="20"/>
      <c r="K35" s="20"/>
      <c r="L35" s="20"/>
      <c r="M35" s="20"/>
      <c r="N35" s="20"/>
      <c r="O35" s="11"/>
      <c r="P35" s="11"/>
      <c r="Q35" s="14"/>
      <c r="R35" s="2"/>
      <c r="S35" s="2"/>
    </row>
    <row r="36" spans="1:19" x14ac:dyDescent="0.25">
      <c r="A36" s="2"/>
      <c r="B36" s="2"/>
      <c r="C36" s="2"/>
      <c r="D36" s="2"/>
      <c r="E36" s="2"/>
      <c r="F36" s="2"/>
      <c r="Q36" s="2"/>
    </row>
    <row r="37" spans="1:19" x14ac:dyDescent="0.25">
      <c r="A37" s="2"/>
      <c r="B37" s="2"/>
      <c r="C37" s="2"/>
      <c r="D37" s="2"/>
      <c r="E37" s="2"/>
      <c r="F37" s="2"/>
      <c r="Q37" s="2"/>
      <c r="R37" s="4"/>
      <c r="S37" s="5"/>
    </row>
    <row r="38" spans="1:19" x14ac:dyDescent="0.25">
      <c r="A38" s="2"/>
      <c r="B38" s="2"/>
      <c r="C38" s="2"/>
      <c r="D38" s="2"/>
      <c r="E38" s="2"/>
      <c r="F38" s="2"/>
      <c r="Q38" s="2"/>
      <c r="R38" s="7"/>
      <c r="S38" s="8"/>
    </row>
    <row r="39" spans="1:19" x14ac:dyDescent="0.25">
      <c r="A39" s="2"/>
      <c r="B39" s="2"/>
      <c r="C39" s="2"/>
      <c r="D39" s="2"/>
      <c r="E39" s="2"/>
      <c r="F39" s="2"/>
      <c r="Q39" s="2"/>
      <c r="R39" s="7"/>
      <c r="S39" s="7"/>
    </row>
    <row r="40" spans="1:19" x14ac:dyDescent="0.25">
      <c r="A40" s="2"/>
      <c r="B40" s="2"/>
      <c r="C40" s="2"/>
      <c r="D40" s="2"/>
      <c r="E40" s="2"/>
      <c r="F40" s="2"/>
      <c r="Q40" s="2"/>
      <c r="R40" s="7"/>
      <c r="S40" s="7"/>
    </row>
    <row r="41" spans="1:19" x14ac:dyDescent="0.25">
      <c r="A41" s="2"/>
      <c r="B41" s="2"/>
      <c r="C41" s="2"/>
      <c r="D41" s="2"/>
      <c r="E41" s="2"/>
      <c r="F41" s="2"/>
      <c r="Q41" s="2"/>
      <c r="R41" s="7"/>
      <c r="S41" s="7"/>
    </row>
    <row r="42" spans="1:19" x14ac:dyDescent="0.25">
      <c r="A42" s="2"/>
      <c r="B42" s="2"/>
      <c r="C42" s="2"/>
      <c r="D42" s="2"/>
      <c r="E42" s="2"/>
      <c r="F42" s="2"/>
      <c r="Q42" s="2"/>
      <c r="R42" s="7"/>
      <c r="S42" s="7"/>
    </row>
    <row r="43" spans="1:19" x14ac:dyDescent="0.25">
      <c r="A43" s="2"/>
      <c r="B43" s="2"/>
      <c r="C43" s="2"/>
      <c r="D43" s="2"/>
      <c r="E43" s="2"/>
      <c r="F43" s="2"/>
      <c r="Q43" s="2"/>
      <c r="R43" s="7"/>
      <c r="S43" s="7"/>
    </row>
    <row r="44" spans="1:19" x14ac:dyDescent="0.25">
      <c r="A44" s="2"/>
      <c r="B44" s="2"/>
      <c r="C44" s="2"/>
      <c r="D44" s="2"/>
      <c r="E44" s="2"/>
      <c r="F44" s="2"/>
      <c r="Q44" s="2"/>
      <c r="R44" s="7"/>
      <c r="S44" s="7"/>
    </row>
    <row r="45" spans="1:19" x14ac:dyDescent="0.25">
      <c r="A45" s="2"/>
      <c r="B45" s="2"/>
      <c r="C45" s="2"/>
      <c r="D45" s="2"/>
      <c r="E45" s="2"/>
      <c r="F45" s="2"/>
      <c r="Q45" s="2"/>
      <c r="R45" s="7"/>
      <c r="S45" s="7"/>
    </row>
    <row r="46" spans="1:19" x14ac:dyDescent="0.25">
      <c r="A46" s="2"/>
      <c r="B46" s="2"/>
      <c r="C46" s="2"/>
      <c r="D46" s="2"/>
      <c r="E46" s="2"/>
      <c r="F46" s="2"/>
      <c r="Q46" s="2"/>
      <c r="R46" s="7"/>
      <c r="S46" s="7"/>
    </row>
    <row r="47" spans="1:19" x14ac:dyDescent="0.25">
      <c r="A47" s="2"/>
      <c r="B47" s="2"/>
      <c r="C47" s="2"/>
      <c r="D47" s="2"/>
      <c r="E47" s="2"/>
      <c r="F47" s="2"/>
      <c r="Q47" s="2"/>
      <c r="R47" s="7"/>
      <c r="S47" s="5"/>
    </row>
    <row r="48" spans="1:19" x14ac:dyDescent="0.25">
      <c r="A48" s="2"/>
      <c r="B48" s="2"/>
      <c r="C48" s="2"/>
      <c r="D48" s="2"/>
      <c r="E48" s="2"/>
      <c r="F48" s="2"/>
      <c r="Q48" s="2"/>
      <c r="R48" s="7"/>
      <c r="S48" s="5"/>
    </row>
    <row r="49" spans="1:19" x14ac:dyDescent="0.25">
      <c r="A49" s="2"/>
      <c r="B49" s="2"/>
      <c r="C49" s="2"/>
      <c r="D49" s="2"/>
      <c r="E49" s="2"/>
      <c r="F49" s="2"/>
      <c r="Q49" s="2"/>
      <c r="R49" s="7"/>
      <c r="S49" s="5"/>
    </row>
    <row r="50" spans="1:19" x14ac:dyDescent="0.25">
      <c r="A50" s="2"/>
      <c r="B50" s="2"/>
      <c r="C50" s="2"/>
      <c r="D50" s="2"/>
      <c r="E50" s="2"/>
      <c r="F50" s="2"/>
      <c r="Q50" s="2"/>
      <c r="R50" s="7"/>
      <c r="S50" s="5"/>
    </row>
    <row r="51" spans="1:19" x14ac:dyDescent="0.25">
      <c r="A51" s="2"/>
      <c r="B51" s="2"/>
      <c r="C51" s="2"/>
      <c r="D51" s="2"/>
      <c r="E51" s="2"/>
      <c r="F51" s="2"/>
      <c r="Q51" s="2"/>
      <c r="R51" s="7"/>
      <c r="S51" s="5"/>
    </row>
    <row r="52" spans="1:19" x14ac:dyDescent="0.25">
      <c r="A52" s="2"/>
      <c r="B52" s="2"/>
      <c r="C52" s="2"/>
      <c r="D52" s="2"/>
      <c r="E52" s="2"/>
      <c r="F52" s="2"/>
      <c r="Q52" s="2"/>
      <c r="R52" s="7"/>
      <c r="S52" s="5"/>
    </row>
    <row r="53" spans="1:19" x14ac:dyDescent="0.25">
      <c r="A53" s="2"/>
      <c r="B53" s="2"/>
      <c r="C53" s="2"/>
      <c r="D53" s="2"/>
      <c r="E53" s="2"/>
      <c r="F53" s="2"/>
      <c r="Q53" s="2"/>
      <c r="R53" s="7"/>
      <c r="S53" s="9"/>
    </row>
    <row r="54" spans="1:19" x14ac:dyDescent="0.25">
      <c r="A54" s="2"/>
      <c r="B54" s="2"/>
      <c r="C54" s="2"/>
      <c r="D54" s="2"/>
      <c r="E54" s="2"/>
      <c r="F54" s="2"/>
      <c r="Q54" s="2"/>
      <c r="R54" s="7"/>
      <c r="S54" s="9"/>
    </row>
    <row r="55" spans="1:19" x14ac:dyDescent="0.25">
      <c r="A55" s="2"/>
      <c r="B55" s="2"/>
      <c r="C55" s="2"/>
      <c r="D55" s="2"/>
      <c r="E55" s="2"/>
      <c r="F55" s="2"/>
      <c r="Q55" s="2"/>
      <c r="R55" s="7"/>
      <c r="S55" s="9"/>
    </row>
    <row r="56" spans="1:19" x14ac:dyDescent="0.25">
      <c r="A56" s="2"/>
      <c r="B56" s="2"/>
      <c r="C56" s="2"/>
      <c r="D56" s="2"/>
      <c r="E56" s="2"/>
      <c r="F56" s="2"/>
      <c r="Q56" s="2"/>
      <c r="R56" s="7"/>
      <c r="S56" s="9"/>
    </row>
    <row r="57" spans="1:19" x14ac:dyDescent="0.25">
      <c r="A57" s="2"/>
      <c r="B57" s="2"/>
      <c r="C57" s="2"/>
      <c r="D57" s="2"/>
      <c r="E57" s="2"/>
      <c r="F57" s="2"/>
      <c r="Q57" s="2"/>
      <c r="R57" s="7"/>
      <c r="S57" s="9"/>
    </row>
    <row r="58" spans="1:19" x14ac:dyDescent="0.25">
      <c r="A58" s="2"/>
      <c r="B58" s="2"/>
      <c r="C58" s="2"/>
      <c r="D58" s="2"/>
      <c r="E58" s="2"/>
      <c r="F58" s="2"/>
      <c r="Q58" s="2"/>
      <c r="R58" s="7"/>
      <c r="S58" s="9"/>
    </row>
    <row r="59" spans="1:19" x14ac:dyDescent="0.25">
      <c r="A59" s="2"/>
      <c r="B59" s="2"/>
      <c r="C59" s="2"/>
      <c r="D59" s="2"/>
      <c r="E59" s="2"/>
      <c r="F59" s="2"/>
      <c r="Q59" s="2"/>
      <c r="R59" s="7"/>
      <c r="S59" s="9"/>
    </row>
    <row r="60" spans="1:19" x14ac:dyDescent="0.25">
      <c r="A60" s="2"/>
      <c r="B60" s="2"/>
      <c r="C60" s="2"/>
      <c r="D60" s="2"/>
      <c r="E60" s="2"/>
      <c r="F60" s="2"/>
      <c r="Q60" s="2"/>
      <c r="R60" s="2"/>
      <c r="S60" s="2"/>
    </row>
    <row r="61" spans="1:19" x14ac:dyDescent="0.25">
      <c r="A61" s="2"/>
      <c r="B61" s="2"/>
      <c r="C61" s="2"/>
      <c r="D61" s="2"/>
      <c r="E61" s="2"/>
      <c r="F61" s="2"/>
      <c r="Q61" s="2"/>
    </row>
    <row r="62" spans="1:19" x14ac:dyDescent="0.25">
      <c r="A62" s="2"/>
      <c r="B62" s="2"/>
      <c r="C62" s="2"/>
      <c r="D62" s="2"/>
      <c r="E62" s="2"/>
      <c r="F62" s="2"/>
      <c r="Q62" s="2"/>
    </row>
    <row r="63" spans="1:19" x14ac:dyDescent="0.25">
      <c r="A63" s="2"/>
      <c r="B63" s="2"/>
      <c r="C63" s="2"/>
      <c r="D63" s="2"/>
      <c r="E63" s="2"/>
      <c r="F63" s="2"/>
      <c r="Q63" s="2"/>
    </row>
    <row r="64" spans="1:19" x14ac:dyDescent="0.25">
      <c r="A64" s="2"/>
      <c r="B64" s="2"/>
      <c r="C64" s="2"/>
      <c r="D64" s="2"/>
      <c r="E64" s="2"/>
      <c r="F64" s="2"/>
      <c r="Q64" s="2"/>
    </row>
    <row r="65" spans="1:20" x14ac:dyDescent="0.25">
      <c r="A65" s="2"/>
      <c r="B65" s="2"/>
      <c r="C65" s="2"/>
      <c r="D65" s="2"/>
      <c r="E65" s="2"/>
      <c r="F65" s="2"/>
      <c r="Q65" s="2"/>
    </row>
    <row r="66" spans="1:20" x14ac:dyDescent="0.25">
      <c r="A66" s="2"/>
      <c r="B66" s="2"/>
      <c r="C66" s="2"/>
      <c r="D66" s="2"/>
      <c r="E66" s="2"/>
      <c r="F66" s="2"/>
      <c r="Q66" s="2"/>
    </row>
    <row r="67" spans="1:20" x14ac:dyDescent="0.25">
      <c r="A67" s="2"/>
      <c r="B67" s="2"/>
      <c r="C67" s="2"/>
      <c r="D67" s="2"/>
      <c r="E67" s="2"/>
      <c r="F67" s="2"/>
      <c r="Q67" s="2"/>
    </row>
    <row r="68" spans="1:20" x14ac:dyDescent="0.25">
      <c r="A68" s="2"/>
      <c r="B68" s="2"/>
      <c r="C68" s="2"/>
      <c r="D68" s="2"/>
      <c r="E68" s="2"/>
      <c r="F68" s="2"/>
      <c r="Q68" s="2"/>
      <c r="R68" s="2"/>
      <c r="S68" s="2"/>
    </row>
    <row r="69" spans="1:20" x14ac:dyDescent="0.25">
      <c r="A69" s="2"/>
      <c r="B69" s="2"/>
      <c r="C69" s="2"/>
      <c r="D69" s="2"/>
      <c r="E69" s="2"/>
      <c r="F69" s="2"/>
      <c r="Q69" s="2"/>
    </row>
    <row r="70" spans="1:20" x14ac:dyDescent="0.25">
      <c r="A70" s="2"/>
      <c r="B70" s="2"/>
      <c r="C70" s="2"/>
      <c r="D70" s="2"/>
      <c r="E70" s="2"/>
      <c r="F70" s="2"/>
      <c r="Q70" s="2"/>
    </row>
    <row r="71" spans="1:20" x14ac:dyDescent="0.25">
      <c r="A71" s="2"/>
      <c r="B71" s="2"/>
      <c r="C71" s="2"/>
      <c r="D71" s="2"/>
      <c r="E71" s="2"/>
      <c r="F71" s="2"/>
      <c r="Q71" s="2"/>
    </row>
    <row r="72" spans="1:20" x14ac:dyDescent="0.25">
      <c r="A72" s="2"/>
      <c r="B72" s="2"/>
      <c r="C72" s="2"/>
      <c r="D72" s="2"/>
      <c r="E72" s="2"/>
      <c r="F72" s="2"/>
      <c r="Q72" s="2"/>
    </row>
    <row r="73" spans="1:20" x14ac:dyDescent="0.25">
      <c r="A73" s="2"/>
      <c r="B73" s="2"/>
      <c r="C73" s="2"/>
      <c r="D73" s="2"/>
      <c r="E73" s="2"/>
      <c r="F73" s="2"/>
      <c r="Q73" s="2"/>
    </row>
    <row r="74" spans="1:20" x14ac:dyDescent="0.25">
      <c r="A74" s="2"/>
      <c r="B74" s="2"/>
      <c r="C74" s="2"/>
      <c r="D74" s="2"/>
      <c r="E74" s="2"/>
      <c r="F74" s="2"/>
      <c r="Q74" s="2"/>
    </row>
    <row r="75" spans="1:20" x14ac:dyDescent="0.25">
      <c r="A75" s="2"/>
      <c r="B75" s="2"/>
      <c r="C75" s="2"/>
      <c r="D75" s="2"/>
      <c r="E75" s="2"/>
      <c r="F75" s="2"/>
      <c r="Q75" s="2"/>
    </row>
    <row r="76" spans="1:20" x14ac:dyDescent="0.25">
      <c r="A76" s="2"/>
      <c r="B76" s="2"/>
      <c r="C76" s="2"/>
      <c r="D76" s="2"/>
      <c r="E76" s="2"/>
      <c r="F76" s="2"/>
      <c r="Q76" s="2"/>
      <c r="R76" s="2"/>
      <c r="S76" s="2"/>
    </row>
    <row r="77" spans="1:20" x14ac:dyDescent="0.25">
      <c r="A77" s="2"/>
      <c r="B77" s="2"/>
      <c r="C77" s="2"/>
      <c r="D77" s="2"/>
      <c r="E77" s="2"/>
      <c r="F77" s="2"/>
      <c r="Q77" s="2"/>
    </row>
    <row r="78" spans="1:20" x14ac:dyDescent="0.25">
      <c r="A78" s="2"/>
      <c r="B78" s="2"/>
      <c r="C78" s="2"/>
      <c r="D78" s="2"/>
      <c r="E78" s="2"/>
      <c r="F78" s="2"/>
      <c r="Q78" s="2"/>
    </row>
    <row r="79" spans="1:20" x14ac:dyDescent="0.25">
      <c r="A79" s="2"/>
      <c r="B79" s="2"/>
      <c r="C79" s="2"/>
      <c r="D79" s="2"/>
      <c r="E79" s="2"/>
      <c r="F79" s="2"/>
      <c r="Q79" s="2"/>
      <c r="T79" s="6"/>
    </row>
    <row r="80" spans="1:20" x14ac:dyDescent="0.25">
      <c r="A80" s="2"/>
      <c r="B80" s="2"/>
      <c r="C80" s="2"/>
      <c r="D80" s="2"/>
      <c r="E80" s="2"/>
      <c r="F80" s="2"/>
      <c r="Q80" s="2"/>
      <c r="T80" s="6"/>
    </row>
    <row r="81" spans="1:19" x14ac:dyDescent="0.25">
      <c r="A81" s="2"/>
      <c r="B81" s="2"/>
      <c r="C81" s="2"/>
      <c r="D81" s="2"/>
      <c r="E81" s="2"/>
      <c r="F81" s="2"/>
      <c r="Q81" s="2"/>
      <c r="R81" s="2"/>
      <c r="S81" s="2"/>
    </row>
    <row r="82" spans="1:19" x14ac:dyDescent="0.25">
      <c r="A82" s="2"/>
      <c r="B82" s="2"/>
      <c r="C82" s="2"/>
      <c r="D82" s="2"/>
      <c r="E82" s="2"/>
      <c r="F82" s="2"/>
      <c r="Q82" s="2"/>
    </row>
    <row r="83" spans="1:19" x14ac:dyDescent="0.25">
      <c r="A83" s="2"/>
      <c r="B83" s="2"/>
      <c r="C83" s="2"/>
      <c r="D83" s="2"/>
      <c r="E83" s="2"/>
      <c r="F83" s="2"/>
      <c r="Q83" s="2"/>
    </row>
    <row r="84" spans="1:19" x14ac:dyDescent="0.25">
      <c r="A84" s="2"/>
      <c r="B84" s="2"/>
      <c r="C84" s="2"/>
      <c r="D84" s="2"/>
      <c r="E84" s="2"/>
      <c r="F84" s="2"/>
      <c r="Q84" s="2"/>
    </row>
    <row r="85" spans="1:19" x14ac:dyDescent="0.25">
      <c r="A85" s="2"/>
      <c r="B85" s="2"/>
      <c r="C85" s="2"/>
      <c r="D85" s="2"/>
      <c r="E85" s="2"/>
      <c r="F85" s="2"/>
      <c r="Q85" s="2"/>
    </row>
    <row r="86" spans="1:19" x14ac:dyDescent="0.25">
      <c r="A86" s="2"/>
      <c r="B86" s="2"/>
      <c r="C86" s="2"/>
      <c r="D86" s="2"/>
      <c r="E86" s="2"/>
      <c r="F86" s="2"/>
      <c r="Q86" s="2"/>
    </row>
    <row r="87" spans="1:19" x14ac:dyDescent="0.25">
      <c r="A87" s="2"/>
      <c r="B87" s="2"/>
      <c r="C87" s="2"/>
      <c r="D87" s="2"/>
      <c r="E87" s="2"/>
      <c r="F87" s="2"/>
      <c r="Q87" s="2"/>
    </row>
    <row r="88" spans="1:19" x14ac:dyDescent="0.25">
      <c r="A88" s="2"/>
      <c r="B88" s="2"/>
      <c r="C88" s="2"/>
      <c r="D88" s="2"/>
      <c r="E88" s="2"/>
      <c r="F88" s="2"/>
      <c r="Q88" s="2"/>
    </row>
    <row r="89" spans="1:19" x14ac:dyDescent="0.25">
      <c r="A89" s="2"/>
      <c r="B89" s="2"/>
      <c r="C89" s="2"/>
      <c r="D89" s="2"/>
      <c r="E89" s="2"/>
      <c r="F89" s="2"/>
      <c r="Q89" s="2"/>
    </row>
    <row r="90" spans="1:19" x14ac:dyDescent="0.25">
      <c r="A90" s="2"/>
      <c r="B90" s="2"/>
      <c r="C90" s="2"/>
      <c r="D90" s="2"/>
      <c r="E90" s="2"/>
      <c r="F90" s="2"/>
      <c r="Q90" s="2"/>
      <c r="R90" s="2"/>
      <c r="S90" s="2"/>
    </row>
    <row r="91" spans="1:19" x14ac:dyDescent="0.25">
      <c r="A91" s="2"/>
      <c r="B91" s="2"/>
      <c r="C91" s="2"/>
      <c r="D91" s="2"/>
      <c r="E91" s="2"/>
      <c r="F91" s="2"/>
      <c r="Q91" s="2"/>
      <c r="S91" s="2"/>
    </row>
    <row r="92" spans="1:19" x14ac:dyDescent="0.25">
      <c r="A92" s="2"/>
      <c r="B92" s="2"/>
      <c r="C92" s="2"/>
      <c r="D92" s="2"/>
      <c r="E92" s="2"/>
      <c r="F92" s="2"/>
      <c r="Q92" s="2"/>
      <c r="S92" s="2"/>
    </row>
    <row r="93" spans="1:19" x14ac:dyDescent="0.25">
      <c r="A93" s="2"/>
      <c r="B93" s="2"/>
      <c r="C93" s="2"/>
      <c r="D93" s="2"/>
      <c r="E93" s="2"/>
      <c r="F93" s="2"/>
      <c r="Q93" s="2"/>
      <c r="S93" s="2"/>
    </row>
    <row r="94" spans="1:19" x14ac:dyDescent="0.25">
      <c r="A94" s="2"/>
      <c r="B94" s="2"/>
      <c r="C94" s="2"/>
      <c r="D94" s="2"/>
      <c r="E94" s="2"/>
      <c r="F94" s="2"/>
      <c r="Q94" s="2"/>
      <c r="R94" s="2"/>
      <c r="S94" s="2"/>
    </row>
    <row r="95" spans="1:19" x14ac:dyDescent="0.25">
      <c r="A95" s="2"/>
      <c r="B95" s="2"/>
      <c r="C95" s="2"/>
      <c r="D95" s="2"/>
      <c r="E95" s="2"/>
      <c r="F95" s="2"/>
      <c r="Q95" s="2"/>
    </row>
    <row r="96" spans="1:19" x14ac:dyDescent="0.25">
      <c r="A96" s="2"/>
      <c r="B96" s="2"/>
      <c r="C96" s="2"/>
      <c r="D96" s="2"/>
      <c r="E96" s="2"/>
      <c r="F96" s="2"/>
      <c r="Q96" s="2"/>
    </row>
    <row r="97" spans="1:20" x14ac:dyDescent="0.25">
      <c r="A97" s="2"/>
      <c r="B97" s="2"/>
      <c r="C97" s="2"/>
      <c r="D97" s="2"/>
      <c r="E97" s="2"/>
      <c r="F97" s="2"/>
      <c r="Q97" s="2"/>
    </row>
    <row r="98" spans="1:20" x14ac:dyDescent="0.25">
      <c r="A98" s="2"/>
      <c r="B98" s="2"/>
      <c r="C98" s="2"/>
      <c r="D98" s="2"/>
      <c r="E98" s="2"/>
      <c r="F98" s="2"/>
      <c r="Q98" s="2"/>
    </row>
    <row r="99" spans="1:20" x14ac:dyDescent="0.25">
      <c r="A99" s="2"/>
      <c r="B99" s="2"/>
      <c r="C99" s="2"/>
      <c r="D99" s="2"/>
      <c r="E99" s="2"/>
      <c r="F99" s="2"/>
      <c r="Q99" s="2"/>
    </row>
    <row r="100" spans="1:20" x14ac:dyDescent="0.25">
      <c r="A100" s="2"/>
      <c r="B100" s="2"/>
      <c r="C100" s="2"/>
      <c r="D100" s="2"/>
      <c r="E100" s="2"/>
      <c r="F100" s="2"/>
      <c r="Q100" s="2"/>
    </row>
    <row r="101" spans="1:20" x14ac:dyDescent="0.25">
      <c r="A101" s="2"/>
      <c r="B101" s="2"/>
      <c r="C101" s="2"/>
      <c r="D101" s="2"/>
      <c r="E101" s="2"/>
      <c r="F101" s="2"/>
      <c r="Q101" s="2"/>
    </row>
    <row r="102" spans="1:20" x14ac:dyDescent="0.25">
      <c r="A102" s="2"/>
      <c r="B102" s="2"/>
      <c r="C102" s="2"/>
      <c r="D102" s="2"/>
      <c r="E102" s="2"/>
      <c r="F102" s="2"/>
      <c r="Q102" s="2"/>
    </row>
    <row r="103" spans="1:20" x14ac:dyDescent="0.25">
      <c r="A103" s="2"/>
      <c r="B103" s="2"/>
      <c r="C103" s="2"/>
      <c r="D103" s="2"/>
      <c r="E103" s="2"/>
      <c r="F103" s="2"/>
      <c r="Q103" s="2"/>
    </row>
    <row r="104" spans="1:20" x14ac:dyDescent="0.25">
      <c r="A104" s="2"/>
      <c r="B104" s="2"/>
      <c r="C104" s="2"/>
      <c r="D104" s="2"/>
      <c r="E104" s="2"/>
      <c r="F104" s="2"/>
      <c r="Q104" s="2"/>
    </row>
    <row r="105" spans="1:20" x14ac:dyDescent="0.25">
      <c r="A105" s="2"/>
      <c r="B105" s="2"/>
      <c r="C105" s="2"/>
      <c r="D105" s="2"/>
      <c r="E105" s="2"/>
      <c r="F105" s="2"/>
      <c r="Q105" s="2"/>
      <c r="R105" s="2"/>
      <c r="S105" s="2"/>
    </row>
    <row r="106" spans="1:20" x14ac:dyDescent="0.25">
      <c r="A106" s="2"/>
      <c r="B106" s="2"/>
      <c r="C106" s="2"/>
      <c r="D106" s="2"/>
      <c r="E106" s="2"/>
      <c r="F106" s="2"/>
      <c r="Q106" s="2"/>
    </row>
    <row r="107" spans="1:20" x14ac:dyDescent="0.25">
      <c r="A107" s="2"/>
      <c r="B107" s="2"/>
      <c r="C107" s="2"/>
      <c r="D107" s="2"/>
      <c r="E107" s="2"/>
      <c r="F107" s="2"/>
      <c r="Q107" s="2"/>
    </row>
    <row r="108" spans="1:20" x14ac:dyDescent="0.25">
      <c r="A108" s="2"/>
      <c r="B108" s="2"/>
      <c r="C108" s="2"/>
      <c r="D108" s="2"/>
      <c r="E108" s="2"/>
      <c r="F108" s="2"/>
      <c r="Q108" s="2"/>
    </row>
    <row r="109" spans="1:20" x14ac:dyDescent="0.25">
      <c r="A109" s="2"/>
      <c r="B109" s="2"/>
      <c r="C109" s="2"/>
      <c r="D109" s="2"/>
      <c r="E109" s="2"/>
      <c r="F109" s="2"/>
      <c r="Q109" s="2"/>
    </row>
    <row r="110" spans="1:20" x14ac:dyDescent="0.25">
      <c r="A110" s="2"/>
      <c r="B110" s="2"/>
      <c r="C110" s="2"/>
      <c r="D110" s="2"/>
      <c r="E110" s="2"/>
      <c r="F110" s="2"/>
      <c r="Q110" s="2"/>
      <c r="R110" s="5"/>
      <c r="S110" s="5"/>
      <c r="T110" s="7"/>
    </row>
    <row r="111" spans="1:20" x14ac:dyDescent="0.25">
      <c r="A111" s="2"/>
      <c r="B111" s="2"/>
      <c r="C111" s="2"/>
      <c r="D111" s="2"/>
      <c r="E111" s="2"/>
      <c r="F111" s="2"/>
      <c r="Q111" s="2"/>
      <c r="S111" s="2"/>
    </row>
    <row r="112" spans="1:20" x14ac:dyDescent="0.25">
      <c r="A112" s="2"/>
      <c r="B112" s="2"/>
      <c r="C112" s="2"/>
      <c r="D112" s="2"/>
      <c r="E112" s="2"/>
      <c r="F112" s="2"/>
      <c r="Q112" s="2"/>
      <c r="S112" s="2"/>
    </row>
    <row r="113" spans="1:19" x14ac:dyDescent="0.25">
      <c r="A113" s="2"/>
      <c r="B113" s="2"/>
      <c r="C113" s="2"/>
      <c r="D113" s="2"/>
      <c r="E113" s="2"/>
      <c r="F113" s="2"/>
      <c r="Q113" s="2"/>
      <c r="S113" s="2"/>
    </row>
    <row r="114" spans="1:19" x14ac:dyDescent="0.25">
      <c r="A114" s="2"/>
      <c r="B114" s="2"/>
      <c r="C114" s="2"/>
      <c r="D114" s="2"/>
      <c r="E114" s="2"/>
      <c r="F114" s="2"/>
      <c r="Q114" s="2"/>
      <c r="R114" s="2"/>
      <c r="S114" s="2"/>
    </row>
    <row r="115" spans="1:19" x14ac:dyDescent="0.25">
      <c r="A115" s="2"/>
      <c r="B115" s="2"/>
      <c r="C115" s="2"/>
      <c r="D115" s="2"/>
      <c r="E115" s="2"/>
      <c r="F115" s="2"/>
      <c r="Q115" s="2"/>
    </row>
    <row r="116" spans="1:19" x14ac:dyDescent="0.25">
      <c r="A116" s="2"/>
      <c r="B116" s="2"/>
      <c r="C116" s="2"/>
      <c r="D116" s="2"/>
      <c r="E116" s="2"/>
      <c r="F116" s="2"/>
      <c r="Q116" s="2"/>
    </row>
    <row r="117" spans="1:19" x14ac:dyDescent="0.25">
      <c r="A117" s="2"/>
      <c r="B117" s="2"/>
      <c r="C117" s="2"/>
      <c r="D117" s="2"/>
      <c r="E117" s="2"/>
      <c r="F117" s="2"/>
      <c r="Q117" s="2"/>
    </row>
    <row r="118" spans="1:19" x14ac:dyDescent="0.25">
      <c r="A118" s="2"/>
      <c r="B118" s="2"/>
      <c r="C118" s="2"/>
      <c r="D118" s="2"/>
      <c r="E118" s="2"/>
      <c r="F118" s="2"/>
      <c r="Q118" s="2"/>
    </row>
    <row r="119" spans="1:19" x14ac:dyDescent="0.25">
      <c r="A119" s="2"/>
      <c r="B119" s="2"/>
      <c r="C119" s="2"/>
      <c r="D119" s="2"/>
      <c r="E119" s="2"/>
      <c r="F119" s="2"/>
      <c r="Q119" s="2"/>
    </row>
    <row r="120" spans="1:19" x14ac:dyDescent="0.25">
      <c r="A120" s="2"/>
      <c r="B120" s="2"/>
      <c r="C120" s="2"/>
      <c r="D120" s="2"/>
      <c r="E120" s="2"/>
      <c r="F120" s="2"/>
      <c r="Q120" s="2"/>
      <c r="R120" s="2"/>
      <c r="S120" s="2"/>
    </row>
    <row r="121" spans="1:19" x14ac:dyDescent="0.25">
      <c r="A121" s="2"/>
      <c r="B121" s="2"/>
      <c r="C121" s="2"/>
      <c r="D121" s="2"/>
      <c r="E121" s="2"/>
      <c r="F121" s="2"/>
      <c r="Q121" s="2"/>
      <c r="R121" s="2"/>
      <c r="S121" s="2"/>
    </row>
    <row r="122" spans="1:19" x14ac:dyDescent="0.25">
      <c r="A122" s="2"/>
      <c r="B122" s="2"/>
      <c r="C122" s="2"/>
      <c r="D122" s="2"/>
      <c r="E122" s="2"/>
      <c r="F122" s="2"/>
      <c r="Q122" s="2"/>
      <c r="R122" s="2"/>
      <c r="S122" s="2"/>
    </row>
    <row r="123" spans="1:19" x14ac:dyDescent="0.25">
      <c r="A123" s="2"/>
      <c r="B123" s="2"/>
      <c r="C123" s="2"/>
      <c r="D123" s="2"/>
      <c r="E123" s="2"/>
      <c r="F123" s="2"/>
      <c r="Q123" s="2"/>
      <c r="R123" s="2"/>
      <c r="S123" s="2"/>
    </row>
    <row r="124" spans="1:19" x14ac:dyDescent="0.25">
      <c r="A124" s="2"/>
      <c r="B124" s="2"/>
      <c r="C124" s="2"/>
      <c r="D124" s="2"/>
      <c r="E124" s="2"/>
      <c r="F124" s="2"/>
      <c r="Q124" s="2"/>
      <c r="R124" s="2"/>
      <c r="S124" s="2"/>
    </row>
    <row r="125" spans="1:19" x14ac:dyDescent="0.25">
      <c r="A125" s="2"/>
      <c r="B125" s="2"/>
      <c r="C125" s="2"/>
      <c r="D125" s="2"/>
      <c r="E125" s="2"/>
      <c r="F125" s="2"/>
      <c r="Q125" s="2"/>
      <c r="R125" s="2"/>
      <c r="S125" s="2"/>
    </row>
    <row r="126" spans="1:19" x14ac:dyDescent="0.25">
      <c r="A126" s="2"/>
      <c r="B126" s="2"/>
      <c r="C126" s="2"/>
      <c r="D126" s="2"/>
      <c r="E126" s="2"/>
      <c r="F126" s="2"/>
      <c r="Q126" s="2"/>
      <c r="R126" s="2"/>
      <c r="S126" s="2"/>
    </row>
    <row r="127" spans="1:19" x14ac:dyDescent="0.25">
      <c r="A127" s="2"/>
      <c r="B127" s="2"/>
      <c r="C127" s="2"/>
      <c r="D127" s="2"/>
      <c r="E127" s="2"/>
      <c r="F127" s="2"/>
      <c r="Q127" s="2"/>
      <c r="R127" s="2"/>
      <c r="S127" s="2"/>
    </row>
    <row r="128" spans="1:19" x14ac:dyDescent="0.25">
      <c r="A128" s="2"/>
      <c r="B128" s="2"/>
      <c r="C128" s="2"/>
      <c r="D128" s="2"/>
      <c r="E128" s="2"/>
      <c r="F128" s="2"/>
      <c r="Q128" s="2"/>
      <c r="R128" s="2"/>
      <c r="S128" s="2"/>
    </row>
    <row r="129" spans="1:19" x14ac:dyDescent="0.25">
      <c r="A129" s="2"/>
      <c r="B129" s="2"/>
      <c r="C129" s="2"/>
      <c r="D129" s="2"/>
      <c r="E129" s="2"/>
      <c r="F129" s="2"/>
      <c r="Q129" s="2"/>
      <c r="R129" s="2"/>
      <c r="S129" s="2"/>
    </row>
    <row r="130" spans="1:19" x14ac:dyDescent="0.25">
      <c r="A130" s="2"/>
      <c r="B130" s="2"/>
      <c r="C130" s="2"/>
      <c r="D130" s="2"/>
      <c r="E130" s="2"/>
      <c r="F130" s="2"/>
      <c r="Q130" s="2"/>
      <c r="R130" s="2"/>
      <c r="S130" s="2"/>
    </row>
    <row r="131" spans="1:19" x14ac:dyDescent="0.25">
      <c r="A131" s="2"/>
      <c r="B131" s="2"/>
      <c r="C131" s="2"/>
      <c r="D131" s="2"/>
      <c r="E131" s="2"/>
      <c r="F131" s="2"/>
      <c r="Q131" s="2"/>
      <c r="R131" s="2"/>
      <c r="S131" s="2"/>
    </row>
    <row r="132" spans="1:19" x14ac:dyDescent="0.25">
      <c r="A132" s="2"/>
      <c r="B132" s="2"/>
      <c r="C132" s="2"/>
      <c r="D132" s="2"/>
      <c r="E132" s="2"/>
      <c r="F132" s="2"/>
      <c r="Q132" s="2"/>
      <c r="R132" s="2"/>
      <c r="S132" s="2"/>
    </row>
    <row r="133" spans="1:19" x14ac:dyDescent="0.25">
      <c r="A133" s="2"/>
      <c r="B133" s="2"/>
      <c r="C133" s="2"/>
      <c r="D133" s="2"/>
      <c r="E133" s="2"/>
      <c r="F133" s="2"/>
      <c r="Q133" s="2"/>
      <c r="R133" s="2"/>
      <c r="S133" s="2"/>
    </row>
    <row r="134" spans="1:19" x14ac:dyDescent="0.25">
      <c r="A134" s="2"/>
      <c r="B134" s="2"/>
      <c r="C134" s="2"/>
      <c r="D134" s="2"/>
      <c r="E134" s="2"/>
      <c r="F134" s="2"/>
      <c r="Q134" s="2"/>
      <c r="R134" s="2"/>
      <c r="S134" s="2"/>
    </row>
    <row r="135" spans="1:19" x14ac:dyDescent="0.25">
      <c r="A135" s="2"/>
      <c r="B135" s="2"/>
      <c r="C135" s="2"/>
      <c r="D135" s="2"/>
      <c r="E135" s="2"/>
      <c r="F135" s="2"/>
      <c r="Q135" s="2"/>
      <c r="R135" s="2"/>
      <c r="S135" s="2"/>
    </row>
    <row r="136" spans="1:19" x14ac:dyDescent="0.25">
      <c r="A136" s="2"/>
      <c r="B136" s="2"/>
      <c r="C136" s="2"/>
      <c r="D136" s="2"/>
      <c r="E136" s="2"/>
      <c r="F136" s="2"/>
      <c r="Q136" s="2"/>
      <c r="R136" s="2"/>
      <c r="S136" s="2"/>
    </row>
    <row r="137" spans="1:19" x14ac:dyDescent="0.25">
      <c r="A137" s="2"/>
      <c r="B137" s="2"/>
      <c r="C137" s="2"/>
      <c r="D137" s="2"/>
      <c r="E137" s="2"/>
      <c r="F137" s="2"/>
      <c r="Q137" s="2"/>
      <c r="R137" s="2"/>
      <c r="S137" s="2"/>
    </row>
    <row r="138" spans="1:19" x14ac:dyDescent="0.25">
      <c r="A138" s="2"/>
      <c r="B138" s="2"/>
      <c r="C138" s="2"/>
      <c r="D138" s="2"/>
      <c r="E138" s="2"/>
      <c r="F138" s="2"/>
      <c r="Q138" s="2"/>
      <c r="R138" s="2"/>
      <c r="S138" s="2"/>
    </row>
    <row r="139" spans="1:19" x14ac:dyDescent="0.25">
      <c r="A139" s="2"/>
      <c r="B139" s="2"/>
      <c r="C139" s="2"/>
      <c r="D139" s="2"/>
      <c r="E139" s="2"/>
      <c r="F139" s="2"/>
      <c r="Q139" s="2"/>
      <c r="R139" s="2"/>
      <c r="S139" s="2"/>
    </row>
    <row r="140" spans="1:19" x14ac:dyDescent="0.25">
      <c r="A140" s="2"/>
      <c r="B140" s="2"/>
      <c r="C140" s="2"/>
      <c r="D140" s="2"/>
      <c r="E140" s="2"/>
      <c r="F140" s="2"/>
      <c r="Q140" s="2"/>
      <c r="R140" s="2"/>
      <c r="S140" s="2"/>
    </row>
    <row r="141" spans="1:19" x14ac:dyDescent="0.25">
      <c r="A141" s="2"/>
      <c r="B141" s="2"/>
      <c r="C141" s="2"/>
      <c r="D141" s="2"/>
      <c r="E141" s="2"/>
      <c r="F141" s="2"/>
      <c r="Q141" s="2"/>
      <c r="R141" s="2"/>
      <c r="S141" s="2"/>
    </row>
    <row r="142" spans="1:19" x14ac:dyDescent="0.25">
      <c r="A142" s="2"/>
      <c r="B142" s="2"/>
      <c r="C142" s="2"/>
      <c r="D142" s="2"/>
      <c r="E142" s="2"/>
      <c r="F142" s="2"/>
      <c r="Q142" s="2"/>
      <c r="R142" s="2"/>
      <c r="S142" s="2"/>
    </row>
    <row r="143" spans="1:19" x14ac:dyDescent="0.25">
      <c r="A143" s="2"/>
      <c r="B143" s="2"/>
      <c r="C143" s="2"/>
      <c r="D143" s="2"/>
      <c r="E143" s="2"/>
      <c r="F143" s="2"/>
      <c r="Q143" s="2"/>
      <c r="R143" s="2"/>
      <c r="S143" s="2"/>
    </row>
    <row r="144" spans="1:19" x14ac:dyDescent="0.25">
      <c r="A144" s="2"/>
      <c r="B144" s="2"/>
      <c r="C144" s="2"/>
      <c r="D144" s="2"/>
      <c r="E144" s="2"/>
      <c r="F144" s="2"/>
      <c r="Q144" s="2"/>
      <c r="R144" s="2"/>
      <c r="S144" s="2"/>
    </row>
    <row r="145" spans="1:19" x14ac:dyDescent="0.25">
      <c r="A145" s="2"/>
      <c r="B145" s="2"/>
      <c r="C145" s="2"/>
      <c r="D145" s="2"/>
      <c r="E145" s="2"/>
      <c r="F145" s="2"/>
      <c r="Q145" s="2"/>
      <c r="R145" s="2"/>
      <c r="S145" s="2"/>
    </row>
    <row r="146" spans="1:19" x14ac:dyDescent="0.25">
      <c r="A146" s="2"/>
      <c r="B146" s="2"/>
      <c r="C146" s="2"/>
      <c r="D146" s="2"/>
      <c r="E146" s="2"/>
      <c r="F146" s="2"/>
      <c r="Q146" s="2"/>
      <c r="R146" s="2"/>
      <c r="S146" s="2"/>
    </row>
    <row r="147" spans="1:19" x14ac:dyDescent="0.25">
      <c r="A147" s="2"/>
      <c r="B147" s="2"/>
      <c r="C147" s="2"/>
      <c r="D147" s="2"/>
      <c r="E147" s="2"/>
      <c r="F147" s="2"/>
      <c r="Q147" s="2"/>
      <c r="R147" s="2"/>
      <c r="S147" s="2"/>
    </row>
    <row r="148" spans="1:19" x14ac:dyDescent="0.25">
      <c r="A148" s="2"/>
      <c r="B148" s="2"/>
      <c r="C148" s="2"/>
      <c r="D148" s="2"/>
      <c r="E148" s="2"/>
      <c r="F148" s="2"/>
      <c r="Q148" s="2"/>
      <c r="R148" s="2"/>
      <c r="S148" s="2"/>
    </row>
  </sheetData>
  <sheetProtection password="F660" sheet="1" objects="1" scenarios="1" formatCells="0"/>
  <mergeCells count="38">
    <mergeCell ref="B25:C25"/>
    <mergeCell ref="D16:F16"/>
    <mergeCell ref="B19:C19"/>
    <mergeCell ref="D19:F19"/>
    <mergeCell ref="B20:C20"/>
    <mergeCell ref="B21:C21"/>
    <mergeCell ref="B22:C22"/>
    <mergeCell ref="B23:C23"/>
    <mergeCell ref="I9:J9"/>
    <mergeCell ref="K9:L9"/>
    <mergeCell ref="M9:N9"/>
    <mergeCell ref="B15:C15"/>
    <mergeCell ref="B24:C24"/>
    <mergeCell ref="D12:F12"/>
    <mergeCell ref="D11:F11"/>
    <mergeCell ref="D9:F9"/>
    <mergeCell ref="B9:C9"/>
    <mergeCell ref="B11:C11"/>
    <mergeCell ref="B14:C14"/>
    <mergeCell ref="A4:F4"/>
    <mergeCell ref="A5:F5"/>
    <mergeCell ref="A6:F6"/>
    <mergeCell ref="D10:F10"/>
    <mergeCell ref="D13:F13"/>
    <mergeCell ref="D31:F31"/>
    <mergeCell ref="D33:F33"/>
    <mergeCell ref="D35:F35"/>
    <mergeCell ref="B26:C26"/>
    <mergeCell ref="D26:F26"/>
    <mergeCell ref="B29:C29"/>
    <mergeCell ref="D29:F29"/>
    <mergeCell ref="B30:C30"/>
    <mergeCell ref="D30:F30"/>
    <mergeCell ref="D27:F27"/>
    <mergeCell ref="B27:C27"/>
    <mergeCell ref="B28:C28"/>
    <mergeCell ref="D28:F28"/>
    <mergeCell ref="D32:F32"/>
  </mergeCells>
  <conditionalFormatting sqref="D25:F25">
    <cfRule type="cellIs" dxfId="61" priority="1" stopIfTrue="1" operator="greaterThan">
      <formula>1</formula>
    </cfRule>
    <cfRule type="cellIs" dxfId="60" priority="2" stopIfTrue="1" operator="between">
      <formula>0</formula>
      <formula>0.999</formula>
    </cfRule>
  </conditionalFormatting>
  <dataValidations count="8">
    <dataValidation type="list" allowBlank="1" showErrorMessage="1" errorTitle="Lỗi" error="Vui lòng chỉ chọn các đơn vị có trong danh sách" sqref="D11:F11">
      <formula1>DONVI_LIST</formula1>
    </dataValidation>
    <dataValidation type="list" allowBlank="1" showInputMessage="1" showErrorMessage="1" errorTitle="Lỗi" error="Vui lòng chỉ chọn các chức danh có trong danh sách" sqref="D12:D13 E12:F12">
      <formula1>CHUCDANH_LIST</formula1>
    </dataValidation>
    <dataValidation allowBlank="1" showInputMessage="1" showErrorMessage="1" errorTitle="Lỗi !" error="Vui lòng chọn đúng số % miễn giảm !" sqref="D20:F21 D17:F18"/>
    <dataValidation type="decimal" operator="greaterThanOrEqual" allowBlank="1" showInputMessage="1" showErrorMessage="1" errorTitle="Lỗi !" error="Vui lòng nhập đúng số giờ chuẩn đã thực hiện (&gt;=0) !" sqref="D24:F24">
      <formula1>0</formula1>
    </dataValidation>
    <dataValidation type="list" allowBlank="1" showInputMessage="1" showErrorMessage="1" sqref="D28:F28">
      <formula1>DANHHIEU_LIST</formula1>
    </dataValidation>
    <dataValidation type="list" allowBlank="1" showInputMessage="1" showErrorMessage="1" errorTitle="Lỗi !" error="Vui lòng chọn đúng số % miễn giảm !" sqref="D19:F19">
      <formula1>COVID19_LIST</formula1>
    </dataValidation>
    <dataValidation type="list" allowBlank="1" showInputMessage="1" showErrorMessage="1" errorTitle="Lỗi !" error="Vui lòng chỉ chọn các giá trị có trong danh sách !" sqref="D26:F26">
      <formula1>VIPHAM_LIST</formula1>
    </dataValidation>
    <dataValidation type="list" allowBlank="1" showInputMessage="1" showErrorMessage="1" errorTitle="Lỗi !" error="Vui lòng chỉ chọn các giá trị có trong danh sách !" sqref="D30:F30">
      <formula1>THIDUA_LIST</formula1>
    </dataValidation>
  </dataValidations>
  <hyperlinks>
    <hyperlink ref="D16:F16" location="'Định mức miễn giảm'!A1" display="(xem trong bảng Định mức miễn giảm)"/>
  </hyperlinks>
  <printOptions horizontalCentered="1"/>
  <pageMargins left="0.25" right="0.25" top="0.25" bottom="0.25" header="0.3" footer="0.3"/>
  <pageSetup paperSize="9" scale="8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87"/>
  <sheetViews>
    <sheetView zoomScaleNormal="100" workbookViewId="0">
      <pane ySplit="3" topLeftCell="A4" activePane="bottomLeft" state="frozen"/>
      <selection activeCell="B1" sqref="B1"/>
      <selection pane="bottomLeft" activeCell="B3" sqref="B3"/>
    </sheetView>
  </sheetViews>
  <sheetFormatPr defaultRowHeight="15" x14ac:dyDescent="0.25"/>
  <cols>
    <col min="1" max="1" width="4.85546875" style="40" customWidth="1"/>
    <col min="2" max="2" width="80.7109375" style="40" customWidth="1"/>
    <col min="3" max="4" width="15.42578125" style="40" bestFit="1" customWidth="1"/>
    <col min="5" max="6" width="16.85546875" style="40" customWidth="1"/>
    <col min="7" max="12" width="9.140625" style="40" hidden="1" customWidth="1"/>
    <col min="13" max="16384" width="9.140625" style="40"/>
  </cols>
  <sheetData>
    <row r="1" spans="1:12" ht="26.25" customHeight="1" x14ac:dyDescent="0.3">
      <c r="A1" s="46"/>
      <c r="B1" s="47" t="s">
        <v>189</v>
      </c>
      <c r="C1" s="46"/>
      <c r="D1" s="46"/>
      <c r="E1" s="48"/>
      <c r="F1" s="48"/>
    </row>
    <row r="2" spans="1:12" ht="16.5" x14ac:dyDescent="0.25">
      <c r="A2" s="46"/>
      <c r="B2" s="46"/>
      <c r="C2" s="46"/>
      <c r="D2" s="46"/>
      <c r="E2" s="48"/>
      <c r="F2" s="48"/>
    </row>
    <row r="3" spans="1:12" ht="49.5" x14ac:dyDescent="0.25">
      <c r="A3" s="27" t="s">
        <v>45</v>
      </c>
      <c r="B3" s="27" t="s">
        <v>46</v>
      </c>
      <c r="C3" s="27" t="s">
        <v>194</v>
      </c>
      <c r="D3" s="49" t="s">
        <v>195</v>
      </c>
      <c r="E3" s="27" t="s">
        <v>84</v>
      </c>
      <c r="F3" s="27" t="s">
        <v>85</v>
      </c>
      <c r="G3" s="63" t="s">
        <v>86</v>
      </c>
      <c r="H3" s="63" t="s">
        <v>87</v>
      </c>
      <c r="I3" s="41" t="s">
        <v>88</v>
      </c>
      <c r="J3" s="41" t="s">
        <v>89</v>
      </c>
      <c r="K3" s="41" t="s">
        <v>90</v>
      </c>
      <c r="L3" s="41" t="s">
        <v>91</v>
      </c>
    </row>
    <row r="4" spans="1:12" ht="16.5" x14ac:dyDescent="0.25">
      <c r="A4" s="27" t="s">
        <v>92</v>
      </c>
      <c r="B4" s="179" t="s">
        <v>251</v>
      </c>
      <c r="C4" s="180"/>
      <c r="D4" s="180"/>
      <c r="E4" s="180"/>
      <c r="F4" s="181"/>
      <c r="G4" s="64"/>
      <c r="H4" s="64"/>
      <c r="I4" s="42"/>
      <c r="J4" s="42"/>
      <c r="K4" s="42"/>
      <c r="L4" s="42"/>
    </row>
    <row r="5" spans="1:12" ht="16.5" x14ac:dyDescent="0.25">
      <c r="A5" s="39">
        <v>1</v>
      </c>
      <c r="B5" s="50" t="s">
        <v>47</v>
      </c>
      <c r="C5" s="28">
        <v>85</v>
      </c>
      <c r="D5" s="29">
        <v>40</v>
      </c>
      <c r="E5" s="51"/>
      <c r="F5" s="51"/>
      <c r="G5" s="65" t="b">
        <v>0</v>
      </c>
      <c r="H5" s="65" t="b">
        <v>0</v>
      </c>
      <c r="I5" s="43">
        <f>IF(G5,C5,0)</f>
        <v>0</v>
      </c>
      <c r="J5" s="43">
        <f>IF(G5,D5,0)</f>
        <v>0</v>
      </c>
      <c r="K5" s="43">
        <f>IF(H5,C5,0)</f>
        <v>0</v>
      </c>
      <c r="L5" s="43">
        <f>IF(H5,D5,0)</f>
        <v>0</v>
      </c>
    </row>
    <row r="6" spans="1:12" ht="16.5" x14ac:dyDescent="0.25">
      <c r="A6" s="39">
        <v>2</v>
      </c>
      <c r="B6" s="50" t="s">
        <v>248</v>
      </c>
      <c r="C6" s="28">
        <v>90</v>
      </c>
      <c r="D6" s="29">
        <v>0</v>
      </c>
      <c r="E6" s="51"/>
      <c r="F6" s="51"/>
      <c r="G6" s="65" t="b">
        <v>0</v>
      </c>
      <c r="H6" s="65" t="b">
        <v>0</v>
      </c>
      <c r="I6" s="43">
        <f t="shared" ref="I6:I74" si="0">IF(G6,C6,0)</f>
        <v>0</v>
      </c>
      <c r="J6" s="43">
        <f t="shared" ref="J6:J74" si="1">IF(G6,D6,0)</f>
        <v>0</v>
      </c>
      <c r="K6" s="43">
        <f t="shared" ref="K6:K74" si="2">IF(H6,C6,0)</f>
        <v>0</v>
      </c>
      <c r="L6" s="43">
        <f t="shared" ref="L6:L74" si="3">IF(H6,D6,0)</f>
        <v>0</v>
      </c>
    </row>
    <row r="7" spans="1:12" ht="16.5" x14ac:dyDescent="0.25">
      <c r="A7" s="39">
        <v>3</v>
      </c>
      <c r="B7" s="50" t="s">
        <v>249</v>
      </c>
      <c r="C7" s="28">
        <v>80</v>
      </c>
      <c r="D7" s="29">
        <v>0</v>
      </c>
      <c r="E7" s="51"/>
      <c r="F7" s="51"/>
      <c r="G7" s="65" t="b">
        <v>0</v>
      </c>
      <c r="H7" s="65" t="b">
        <v>0</v>
      </c>
      <c r="I7" s="43">
        <f t="shared" si="0"/>
        <v>0</v>
      </c>
      <c r="J7" s="43">
        <f t="shared" si="1"/>
        <v>0</v>
      </c>
      <c r="K7" s="43">
        <f t="shared" si="2"/>
        <v>0</v>
      </c>
      <c r="L7" s="43">
        <f t="shared" si="3"/>
        <v>0</v>
      </c>
    </row>
    <row r="8" spans="1:12" ht="16.5" x14ac:dyDescent="0.25">
      <c r="A8" s="128">
        <v>4</v>
      </c>
      <c r="B8" s="50" t="s">
        <v>250</v>
      </c>
      <c r="C8" s="28">
        <v>50</v>
      </c>
      <c r="D8" s="29">
        <v>0</v>
      </c>
      <c r="E8" s="51"/>
      <c r="F8" s="51"/>
      <c r="G8" s="65" t="b">
        <v>0</v>
      </c>
      <c r="H8" s="65" t="b">
        <v>0</v>
      </c>
      <c r="I8" s="43">
        <f t="shared" si="0"/>
        <v>0</v>
      </c>
      <c r="J8" s="43">
        <f t="shared" si="1"/>
        <v>0</v>
      </c>
      <c r="K8" s="43">
        <f t="shared" si="2"/>
        <v>0</v>
      </c>
      <c r="L8" s="43">
        <f t="shared" si="3"/>
        <v>0</v>
      </c>
    </row>
    <row r="9" spans="1:12" ht="16.5" x14ac:dyDescent="0.25">
      <c r="A9" s="127">
        <v>5</v>
      </c>
      <c r="B9" s="50" t="s">
        <v>222</v>
      </c>
      <c r="C9" s="28">
        <v>90</v>
      </c>
      <c r="D9" s="29">
        <v>0</v>
      </c>
      <c r="E9" s="51"/>
      <c r="F9" s="51"/>
      <c r="G9" s="65" t="b">
        <v>0</v>
      </c>
      <c r="H9" s="65" t="b">
        <v>0</v>
      </c>
      <c r="I9" s="43">
        <f t="shared" si="0"/>
        <v>0</v>
      </c>
      <c r="J9" s="43">
        <f t="shared" si="1"/>
        <v>0</v>
      </c>
      <c r="K9" s="43">
        <f t="shared" si="2"/>
        <v>0</v>
      </c>
      <c r="L9" s="43">
        <f t="shared" si="3"/>
        <v>0</v>
      </c>
    </row>
    <row r="10" spans="1:12" ht="16.5" x14ac:dyDescent="0.25">
      <c r="A10" s="127">
        <v>6</v>
      </c>
      <c r="B10" s="50" t="s">
        <v>223</v>
      </c>
      <c r="C10" s="28">
        <v>60</v>
      </c>
      <c r="D10" s="29">
        <v>0</v>
      </c>
      <c r="E10" s="51"/>
      <c r="F10" s="51"/>
      <c r="G10" s="65" t="b">
        <v>0</v>
      </c>
      <c r="H10" s="65" t="b">
        <v>0</v>
      </c>
      <c r="I10" s="43">
        <f t="shared" si="0"/>
        <v>0</v>
      </c>
      <c r="J10" s="43">
        <f t="shared" si="1"/>
        <v>0</v>
      </c>
      <c r="K10" s="43">
        <f t="shared" si="2"/>
        <v>0</v>
      </c>
      <c r="L10" s="43">
        <f t="shared" si="3"/>
        <v>0</v>
      </c>
    </row>
    <row r="11" spans="1:12" ht="16.5" x14ac:dyDescent="0.25">
      <c r="A11" s="127">
        <v>7</v>
      </c>
      <c r="B11" s="50" t="s">
        <v>224</v>
      </c>
      <c r="C11" s="28">
        <v>90</v>
      </c>
      <c r="D11" s="29">
        <v>0</v>
      </c>
      <c r="E11" s="51"/>
      <c r="F11" s="51"/>
      <c r="G11" s="65" t="b">
        <v>0</v>
      </c>
      <c r="H11" s="65" t="b">
        <v>0</v>
      </c>
      <c r="I11" s="43">
        <f t="shared" si="0"/>
        <v>0</v>
      </c>
      <c r="J11" s="43">
        <f t="shared" si="1"/>
        <v>0</v>
      </c>
      <c r="K11" s="43">
        <f t="shared" si="2"/>
        <v>0</v>
      </c>
      <c r="L11" s="43">
        <f t="shared" si="3"/>
        <v>0</v>
      </c>
    </row>
    <row r="12" spans="1:12" ht="16.5" x14ac:dyDescent="0.25">
      <c r="A12" s="127">
        <v>8</v>
      </c>
      <c r="B12" s="50" t="s">
        <v>225</v>
      </c>
      <c r="C12" s="28">
        <v>40</v>
      </c>
      <c r="D12" s="29">
        <v>0</v>
      </c>
      <c r="E12" s="51"/>
      <c r="F12" s="51"/>
      <c r="G12" s="65" t="b">
        <v>0</v>
      </c>
      <c r="H12" s="65" t="b">
        <v>0</v>
      </c>
      <c r="I12" s="43">
        <f t="shared" si="0"/>
        <v>0</v>
      </c>
      <c r="J12" s="43">
        <f t="shared" si="1"/>
        <v>0</v>
      </c>
      <c r="K12" s="43">
        <f t="shared" si="2"/>
        <v>0</v>
      </c>
      <c r="L12" s="43">
        <f t="shared" si="3"/>
        <v>0</v>
      </c>
    </row>
    <row r="13" spans="1:12" ht="16.5" x14ac:dyDescent="0.25">
      <c r="A13" s="39">
        <v>9</v>
      </c>
      <c r="B13" s="50" t="s">
        <v>17</v>
      </c>
      <c r="C13" s="28">
        <v>100</v>
      </c>
      <c r="D13" s="29">
        <v>50</v>
      </c>
      <c r="E13" s="51"/>
      <c r="F13" s="51"/>
      <c r="G13" s="65" t="b">
        <v>0</v>
      </c>
      <c r="H13" s="65" t="b">
        <v>0</v>
      </c>
      <c r="I13" s="43">
        <f t="shared" si="0"/>
        <v>0</v>
      </c>
      <c r="J13" s="43">
        <f t="shared" si="1"/>
        <v>0</v>
      </c>
      <c r="K13" s="43">
        <f t="shared" si="2"/>
        <v>0</v>
      </c>
      <c r="L13" s="43">
        <f t="shared" si="3"/>
        <v>0</v>
      </c>
    </row>
    <row r="14" spans="1:12" ht="16.5" x14ac:dyDescent="0.25">
      <c r="A14" s="39">
        <v>10</v>
      </c>
      <c r="B14" s="50" t="s">
        <v>48</v>
      </c>
      <c r="C14" s="28">
        <v>0</v>
      </c>
      <c r="D14" s="29">
        <v>25</v>
      </c>
      <c r="E14" s="51"/>
      <c r="F14" s="51"/>
      <c r="G14" s="65" t="b">
        <v>0</v>
      </c>
      <c r="H14" s="65" t="b">
        <v>0</v>
      </c>
      <c r="I14" s="43">
        <f t="shared" si="0"/>
        <v>0</v>
      </c>
      <c r="J14" s="43">
        <f t="shared" si="1"/>
        <v>0</v>
      </c>
      <c r="K14" s="43">
        <f t="shared" si="2"/>
        <v>0</v>
      </c>
      <c r="L14" s="43">
        <f t="shared" si="3"/>
        <v>0</v>
      </c>
    </row>
    <row r="15" spans="1:12" ht="15.75" customHeight="1" x14ac:dyDescent="0.25">
      <c r="A15" s="176">
        <v>11</v>
      </c>
      <c r="B15" s="188" t="s">
        <v>49</v>
      </c>
      <c r="C15" s="189"/>
      <c r="D15" s="189"/>
      <c r="E15" s="189"/>
      <c r="F15" s="190"/>
      <c r="G15" s="65"/>
      <c r="H15" s="65"/>
      <c r="I15" s="43"/>
      <c r="J15" s="43"/>
      <c r="K15" s="43"/>
      <c r="L15" s="43"/>
    </row>
    <row r="16" spans="1:12" ht="16.5" x14ac:dyDescent="0.25">
      <c r="A16" s="177"/>
      <c r="B16" s="200" t="s">
        <v>71</v>
      </c>
      <c r="C16" s="28">
        <v>100</v>
      </c>
      <c r="D16" s="29">
        <v>100</v>
      </c>
      <c r="E16" s="51"/>
      <c r="F16" s="51"/>
      <c r="G16" s="65" t="b">
        <v>0</v>
      </c>
      <c r="H16" s="65" t="b">
        <v>0</v>
      </c>
      <c r="I16" s="43">
        <f t="shared" si="0"/>
        <v>0</v>
      </c>
      <c r="J16" s="43">
        <f t="shared" si="1"/>
        <v>0</v>
      </c>
      <c r="K16" s="43">
        <f t="shared" si="2"/>
        <v>0</v>
      </c>
      <c r="L16" s="43">
        <f t="shared" si="3"/>
        <v>0</v>
      </c>
    </row>
    <row r="17" spans="1:12" ht="16.5" x14ac:dyDescent="0.25">
      <c r="A17" s="178"/>
      <c r="B17" s="200" t="s">
        <v>72</v>
      </c>
      <c r="C17" s="28">
        <v>15</v>
      </c>
      <c r="D17" s="29">
        <v>100</v>
      </c>
      <c r="E17" s="51"/>
      <c r="F17" s="51"/>
      <c r="G17" s="65" t="b">
        <v>0</v>
      </c>
      <c r="H17" s="65" t="b">
        <v>0</v>
      </c>
      <c r="I17" s="43">
        <f t="shared" si="0"/>
        <v>0</v>
      </c>
      <c r="J17" s="43">
        <f t="shared" si="1"/>
        <v>0</v>
      </c>
      <c r="K17" s="43">
        <f t="shared" si="2"/>
        <v>0</v>
      </c>
      <c r="L17" s="43">
        <f t="shared" si="3"/>
        <v>0</v>
      </c>
    </row>
    <row r="18" spans="1:12" s="56" customFormat="1" ht="16.5" hidden="1" x14ac:dyDescent="0.25">
      <c r="A18" s="30"/>
      <c r="B18" s="204" t="s">
        <v>239</v>
      </c>
      <c r="C18" s="205"/>
      <c r="D18" s="205"/>
      <c r="E18" s="205"/>
      <c r="F18" s="206"/>
      <c r="G18" s="66"/>
      <c r="H18" s="66"/>
      <c r="I18" s="31">
        <f>MAX(I5:I17)</f>
        <v>0</v>
      </c>
      <c r="J18" s="31">
        <f>MAX(J5:J17)</f>
        <v>0</v>
      </c>
      <c r="K18" s="31">
        <f>MAX(K5:K17)</f>
        <v>0</v>
      </c>
      <c r="L18" s="31">
        <f>MAX(L5:L17)</f>
        <v>0</v>
      </c>
    </row>
    <row r="19" spans="1:12" s="56" customFormat="1" ht="16.5" hidden="1" x14ac:dyDescent="0.25">
      <c r="A19" s="30"/>
      <c r="B19" s="204" t="s">
        <v>243</v>
      </c>
      <c r="C19" s="205"/>
      <c r="D19" s="205"/>
      <c r="E19" s="205"/>
      <c r="F19" s="206"/>
      <c r="G19" s="66"/>
      <c r="H19" s="66"/>
      <c r="I19" s="31">
        <f>SUM(I5:I17)</f>
        <v>0</v>
      </c>
      <c r="J19" s="31"/>
      <c r="K19" s="31">
        <f t="shared" ref="J19:L19" si="4">SUM(K5:K17)</f>
        <v>0</v>
      </c>
      <c r="L19" s="31"/>
    </row>
    <row r="20" spans="1:12" ht="16.5" x14ac:dyDescent="0.25">
      <c r="A20" s="27" t="s">
        <v>240</v>
      </c>
      <c r="B20" s="179" t="s">
        <v>93</v>
      </c>
      <c r="C20" s="180"/>
      <c r="D20" s="180"/>
      <c r="E20" s="180"/>
      <c r="F20" s="181"/>
      <c r="G20" s="65"/>
      <c r="H20" s="65"/>
      <c r="I20" s="43"/>
      <c r="J20" s="43"/>
      <c r="K20" s="43"/>
      <c r="L20" s="43"/>
    </row>
    <row r="21" spans="1:12" s="44" customFormat="1" ht="16.5" x14ac:dyDescent="0.25">
      <c r="A21" s="52">
        <v>1</v>
      </c>
      <c r="B21" s="53" t="s">
        <v>188</v>
      </c>
      <c r="C21" s="32">
        <v>85</v>
      </c>
      <c r="D21" s="33">
        <v>40</v>
      </c>
      <c r="E21" s="54"/>
      <c r="F21" s="54"/>
      <c r="G21" s="67" t="b">
        <v>0</v>
      </c>
      <c r="H21" s="67" t="b">
        <v>0</v>
      </c>
      <c r="I21" s="43">
        <f t="shared" si="0"/>
        <v>0</v>
      </c>
      <c r="J21" s="43">
        <f t="shared" si="1"/>
        <v>0</v>
      </c>
      <c r="K21" s="43">
        <f t="shared" si="2"/>
        <v>0</v>
      </c>
      <c r="L21" s="43">
        <f t="shared" si="3"/>
        <v>0</v>
      </c>
    </row>
    <row r="22" spans="1:12" s="44" customFormat="1" ht="16.5" x14ac:dyDescent="0.25">
      <c r="A22" s="52">
        <v>2</v>
      </c>
      <c r="B22" s="53" t="s">
        <v>187</v>
      </c>
      <c r="C22" s="32">
        <v>85</v>
      </c>
      <c r="D22" s="33">
        <v>40</v>
      </c>
      <c r="E22" s="54"/>
      <c r="F22" s="54"/>
      <c r="G22" s="67" t="b">
        <v>0</v>
      </c>
      <c r="H22" s="67" t="b">
        <v>0</v>
      </c>
      <c r="I22" s="43">
        <f t="shared" si="0"/>
        <v>0</v>
      </c>
      <c r="J22" s="43">
        <f t="shared" si="1"/>
        <v>0</v>
      </c>
      <c r="K22" s="43">
        <f t="shared" si="2"/>
        <v>0</v>
      </c>
      <c r="L22" s="43">
        <f t="shared" si="3"/>
        <v>0</v>
      </c>
    </row>
    <row r="23" spans="1:12" s="44" customFormat="1" ht="16.5" x14ac:dyDescent="0.25">
      <c r="A23" s="52">
        <v>3</v>
      </c>
      <c r="B23" s="53" t="s">
        <v>50</v>
      </c>
      <c r="C23" s="32">
        <v>80</v>
      </c>
      <c r="D23" s="33">
        <v>40</v>
      </c>
      <c r="E23" s="54"/>
      <c r="F23" s="54"/>
      <c r="G23" s="67" t="b">
        <v>0</v>
      </c>
      <c r="H23" s="67" t="b">
        <v>0</v>
      </c>
      <c r="I23" s="43">
        <f t="shared" si="0"/>
        <v>0</v>
      </c>
      <c r="J23" s="43">
        <f t="shared" si="1"/>
        <v>0</v>
      </c>
      <c r="K23" s="43">
        <f t="shared" si="2"/>
        <v>0</v>
      </c>
      <c r="L23" s="43">
        <f t="shared" si="3"/>
        <v>0</v>
      </c>
    </row>
    <row r="24" spans="1:12" s="44" customFormat="1" ht="16.5" x14ac:dyDescent="0.25">
      <c r="A24" s="52">
        <v>4</v>
      </c>
      <c r="B24" s="53" t="s">
        <v>197</v>
      </c>
      <c r="C24" s="32">
        <v>75</v>
      </c>
      <c r="D24" s="33">
        <v>40</v>
      </c>
      <c r="E24" s="54"/>
      <c r="F24" s="54"/>
      <c r="G24" s="67" t="b">
        <v>0</v>
      </c>
      <c r="H24" s="67" t="b">
        <v>0</v>
      </c>
      <c r="I24" s="43">
        <f t="shared" si="0"/>
        <v>0</v>
      </c>
      <c r="J24" s="43">
        <f t="shared" si="1"/>
        <v>0</v>
      </c>
      <c r="K24" s="43">
        <f t="shared" si="2"/>
        <v>0</v>
      </c>
      <c r="L24" s="43">
        <f t="shared" si="3"/>
        <v>0</v>
      </c>
    </row>
    <row r="25" spans="1:12" s="44" customFormat="1" ht="16.5" x14ac:dyDescent="0.25">
      <c r="A25" s="52">
        <v>5</v>
      </c>
      <c r="B25" s="53" t="s">
        <v>196</v>
      </c>
      <c r="C25" s="32">
        <v>75</v>
      </c>
      <c r="D25" s="33">
        <v>40</v>
      </c>
      <c r="E25" s="54"/>
      <c r="F25" s="54"/>
      <c r="G25" s="67" t="b">
        <v>0</v>
      </c>
      <c r="H25" s="67" t="b">
        <v>0</v>
      </c>
      <c r="I25" s="43">
        <f t="shared" si="0"/>
        <v>0</v>
      </c>
      <c r="J25" s="43">
        <f t="shared" si="1"/>
        <v>0</v>
      </c>
      <c r="K25" s="43">
        <f t="shared" si="2"/>
        <v>0</v>
      </c>
      <c r="L25" s="43">
        <f t="shared" si="3"/>
        <v>0</v>
      </c>
    </row>
    <row r="26" spans="1:12" s="44" customFormat="1" ht="16.5" x14ac:dyDescent="0.25">
      <c r="A26" s="52">
        <v>6</v>
      </c>
      <c r="B26" s="53" t="s">
        <v>73</v>
      </c>
      <c r="C26" s="32">
        <v>70</v>
      </c>
      <c r="D26" s="33">
        <v>40</v>
      </c>
      <c r="E26" s="54"/>
      <c r="F26" s="54"/>
      <c r="G26" s="67" t="b">
        <v>0</v>
      </c>
      <c r="H26" s="67" t="b">
        <v>0</v>
      </c>
      <c r="I26" s="43">
        <f t="shared" si="0"/>
        <v>0</v>
      </c>
      <c r="J26" s="43">
        <f t="shared" si="1"/>
        <v>0</v>
      </c>
      <c r="K26" s="43">
        <f t="shared" si="2"/>
        <v>0</v>
      </c>
      <c r="L26" s="43">
        <f t="shared" si="3"/>
        <v>0</v>
      </c>
    </row>
    <row r="27" spans="1:12" s="44" customFormat="1" ht="16.5" x14ac:dyDescent="0.25">
      <c r="A27" s="52">
        <v>7</v>
      </c>
      <c r="B27" s="53" t="s">
        <v>233</v>
      </c>
      <c r="C27" s="32">
        <v>60</v>
      </c>
      <c r="D27" s="33">
        <v>0</v>
      </c>
      <c r="E27" s="54"/>
      <c r="F27" s="54"/>
      <c r="G27" s="67" t="b">
        <v>0</v>
      </c>
      <c r="H27" s="67" t="b">
        <v>0</v>
      </c>
      <c r="I27" s="43">
        <f t="shared" si="0"/>
        <v>0</v>
      </c>
      <c r="J27" s="43">
        <f t="shared" si="1"/>
        <v>0</v>
      </c>
      <c r="K27" s="43">
        <f t="shared" si="2"/>
        <v>0</v>
      </c>
      <c r="L27" s="43">
        <f t="shared" si="3"/>
        <v>0</v>
      </c>
    </row>
    <row r="28" spans="1:12" s="44" customFormat="1" ht="16.5" x14ac:dyDescent="0.25">
      <c r="A28" s="52">
        <v>8</v>
      </c>
      <c r="B28" s="53" t="s">
        <v>238</v>
      </c>
      <c r="C28" s="32">
        <v>50</v>
      </c>
      <c r="D28" s="33">
        <v>0</v>
      </c>
      <c r="E28" s="54"/>
      <c r="F28" s="54"/>
      <c r="G28" s="67" t="b">
        <v>0</v>
      </c>
      <c r="H28" s="67" t="b">
        <v>0</v>
      </c>
      <c r="I28" s="43">
        <f t="shared" si="0"/>
        <v>0</v>
      </c>
      <c r="J28" s="43">
        <f t="shared" si="1"/>
        <v>0</v>
      </c>
      <c r="K28" s="43">
        <f t="shared" si="2"/>
        <v>0</v>
      </c>
      <c r="L28" s="43">
        <f t="shared" si="3"/>
        <v>0</v>
      </c>
    </row>
    <row r="29" spans="1:12" s="44" customFormat="1" ht="16.5" x14ac:dyDescent="0.25">
      <c r="A29" s="52">
        <v>9</v>
      </c>
      <c r="B29" s="53" t="s">
        <v>234</v>
      </c>
      <c r="C29" s="32">
        <v>50</v>
      </c>
      <c r="D29" s="33">
        <v>0</v>
      </c>
      <c r="E29" s="54"/>
      <c r="F29" s="54"/>
      <c r="G29" s="67" t="b">
        <v>0</v>
      </c>
      <c r="H29" s="67" t="b">
        <v>0</v>
      </c>
      <c r="I29" s="43">
        <f t="shared" si="0"/>
        <v>0</v>
      </c>
      <c r="J29" s="43">
        <f t="shared" si="1"/>
        <v>0</v>
      </c>
      <c r="K29" s="43">
        <f t="shared" si="2"/>
        <v>0</v>
      </c>
      <c r="L29" s="43">
        <f t="shared" si="3"/>
        <v>0</v>
      </c>
    </row>
    <row r="30" spans="1:12" s="44" customFormat="1" ht="16.5" x14ac:dyDescent="0.25">
      <c r="A30" s="52">
        <v>10</v>
      </c>
      <c r="B30" s="53" t="s">
        <v>235</v>
      </c>
      <c r="C30" s="32">
        <v>40</v>
      </c>
      <c r="D30" s="33">
        <v>0</v>
      </c>
      <c r="E30" s="54"/>
      <c r="F30" s="54"/>
      <c r="G30" s="67" t="b">
        <v>0</v>
      </c>
      <c r="H30" s="67" t="b">
        <v>0</v>
      </c>
      <c r="I30" s="43">
        <f t="shared" si="0"/>
        <v>0</v>
      </c>
      <c r="J30" s="43">
        <f t="shared" si="1"/>
        <v>0</v>
      </c>
      <c r="K30" s="43">
        <f t="shared" si="2"/>
        <v>0</v>
      </c>
      <c r="L30" s="43">
        <f t="shared" si="3"/>
        <v>0</v>
      </c>
    </row>
    <row r="31" spans="1:12" s="44" customFormat="1" ht="16.5" x14ac:dyDescent="0.25">
      <c r="A31" s="52">
        <v>11</v>
      </c>
      <c r="B31" s="53" t="s">
        <v>252</v>
      </c>
      <c r="C31" s="32">
        <v>50</v>
      </c>
      <c r="D31" s="33">
        <v>0</v>
      </c>
      <c r="E31" s="54"/>
      <c r="F31" s="54"/>
      <c r="G31" s="67" t="b">
        <v>0</v>
      </c>
      <c r="H31" s="67" t="b">
        <v>0</v>
      </c>
      <c r="I31" s="43">
        <f t="shared" si="0"/>
        <v>0</v>
      </c>
      <c r="J31" s="43">
        <f t="shared" si="1"/>
        <v>0</v>
      </c>
      <c r="K31" s="43">
        <f t="shared" si="2"/>
        <v>0</v>
      </c>
      <c r="L31" s="43">
        <f t="shared" si="3"/>
        <v>0</v>
      </c>
    </row>
    <row r="32" spans="1:12" s="44" customFormat="1" ht="16.5" x14ac:dyDescent="0.25">
      <c r="A32" s="52">
        <v>12</v>
      </c>
      <c r="B32" s="53" t="s">
        <v>253</v>
      </c>
      <c r="C32" s="32">
        <v>30</v>
      </c>
      <c r="D32" s="33">
        <v>0</v>
      </c>
      <c r="E32" s="54"/>
      <c r="F32" s="54"/>
      <c r="G32" s="67" t="b">
        <v>0</v>
      </c>
      <c r="H32" s="67" t="b">
        <v>0</v>
      </c>
      <c r="I32" s="43">
        <f t="shared" si="0"/>
        <v>0</v>
      </c>
      <c r="J32" s="43">
        <f t="shared" si="1"/>
        <v>0</v>
      </c>
      <c r="K32" s="43">
        <f t="shared" si="2"/>
        <v>0</v>
      </c>
      <c r="L32" s="43">
        <f t="shared" si="3"/>
        <v>0</v>
      </c>
    </row>
    <row r="33" spans="1:12" s="44" customFormat="1" ht="16.5" x14ac:dyDescent="0.25">
      <c r="A33" s="52">
        <v>13</v>
      </c>
      <c r="B33" s="53" t="s">
        <v>254</v>
      </c>
      <c r="C33" s="32">
        <v>15</v>
      </c>
      <c r="D33" s="33">
        <v>0</v>
      </c>
      <c r="E33" s="51"/>
      <c r="F33" s="54"/>
      <c r="G33" s="67" t="b">
        <v>0</v>
      </c>
      <c r="H33" s="67" t="b">
        <v>0</v>
      </c>
      <c r="I33" s="43">
        <f t="shared" si="0"/>
        <v>0</v>
      </c>
      <c r="J33" s="43">
        <f t="shared" si="1"/>
        <v>0</v>
      </c>
      <c r="K33" s="43">
        <f t="shared" si="2"/>
        <v>0</v>
      </c>
      <c r="L33" s="43">
        <f t="shared" si="3"/>
        <v>0</v>
      </c>
    </row>
    <row r="34" spans="1:12" s="57" customFormat="1" ht="16.5" hidden="1" x14ac:dyDescent="0.25">
      <c r="A34" s="34"/>
      <c r="B34" s="204" t="s">
        <v>245</v>
      </c>
      <c r="C34" s="205"/>
      <c r="D34" s="205"/>
      <c r="E34" s="205"/>
      <c r="F34" s="206"/>
      <c r="G34" s="68"/>
      <c r="H34" s="68"/>
      <c r="I34" s="31">
        <f>MAX(I21:I33)</f>
        <v>0</v>
      </c>
      <c r="J34" s="31">
        <f>MAX(J21:J33)</f>
        <v>0</v>
      </c>
      <c r="K34" s="31">
        <f>MAX(K21:K33)</f>
        <v>0</v>
      </c>
      <c r="L34" s="31">
        <f>MAX(L21:L33)</f>
        <v>0</v>
      </c>
    </row>
    <row r="35" spans="1:12" s="57" customFormat="1" ht="16.5" hidden="1" x14ac:dyDescent="0.25">
      <c r="A35" s="34"/>
      <c r="B35" s="204" t="s">
        <v>246</v>
      </c>
      <c r="C35" s="205"/>
      <c r="D35" s="205"/>
      <c r="E35" s="205"/>
      <c r="F35" s="206"/>
      <c r="G35" s="68"/>
      <c r="H35" s="68"/>
      <c r="I35" s="31">
        <f>SUM(I21:I33)</f>
        <v>0</v>
      </c>
      <c r="J35" s="31"/>
      <c r="K35" s="31">
        <f t="shared" ref="J35:L35" si="5">SUM(K21:K33)</f>
        <v>0</v>
      </c>
      <c r="L35" s="31"/>
    </row>
    <row r="36" spans="1:12" s="45" customFormat="1" ht="16.5" customHeight="1" x14ac:dyDescent="0.25">
      <c r="A36" s="35" t="s">
        <v>241</v>
      </c>
      <c r="B36" s="185" t="s">
        <v>247</v>
      </c>
      <c r="C36" s="186"/>
      <c r="D36" s="186"/>
      <c r="E36" s="186"/>
      <c r="F36" s="187"/>
      <c r="G36" s="69"/>
      <c r="H36" s="69"/>
      <c r="I36" s="43"/>
      <c r="J36" s="43"/>
      <c r="K36" s="43"/>
      <c r="L36" s="43"/>
    </row>
    <row r="37" spans="1:12" ht="15.75" customHeight="1" x14ac:dyDescent="0.25">
      <c r="A37" s="39">
        <v>1</v>
      </c>
      <c r="B37" s="182" t="s">
        <v>51</v>
      </c>
      <c r="C37" s="183"/>
      <c r="D37" s="183"/>
      <c r="E37" s="183"/>
      <c r="F37" s="184"/>
      <c r="G37" s="65"/>
      <c r="H37" s="65"/>
      <c r="I37" s="43"/>
      <c r="J37" s="43"/>
      <c r="K37" s="43"/>
      <c r="L37" s="43"/>
    </row>
    <row r="38" spans="1:12" ht="15.75" customHeight="1" x14ac:dyDescent="0.25">
      <c r="A38" s="176" t="s">
        <v>217</v>
      </c>
      <c r="B38" s="182" t="s">
        <v>52</v>
      </c>
      <c r="C38" s="183"/>
      <c r="D38" s="183"/>
      <c r="E38" s="183"/>
      <c r="F38" s="184"/>
      <c r="G38" s="65"/>
      <c r="H38" s="65"/>
      <c r="I38" s="43"/>
      <c r="J38" s="43"/>
      <c r="K38" s="43"/>
      <c r="L38" s="43"/>
    </row>
    <row r="39" spans="1:12" ht="16.5" x14ac:dyDescent="0.25">
      <c r="A39" s="177"/>
      <c r="B39" s="201" t="s">
        <v>53</v>
      </c>
      <c r="C39" s="36">
        <v>30</v>
      </c>
      <c r="D39" s="37">
        <v>0</v>
      </c>
      <c r="E39" s="51"/>
      <c r="F39" s="51"/>
      <c r="G39" s="65" t="b">
        <v>0</v>
      </c>
      <c r="H39" s="65" t="b">
        <v>0</v>
      </c>
      <c r="I39" s="43">
        <f t="shared" si="0"/>
        <v>0</v>
      </c>
      <c r="J39" s="43">
        <f t="shared" si="1"/>
        <v>0</v>
      </c>
      <c r="K39" s="43">
        <f t="shared" si="2"/>
        <v>0</v>
      </c>
      <c r="L39" s="43">
        <f t="shared" si="3"/>
        <v>0</v>
      </c>
    </row>
    <row r="40" spans="1:12" ht="16.5" x14ac:dyDescent="0.25">
      <c r="A40" s="178"/>
      <c r="B40" s="201" t="s">
        <v>54</v>
      </c>
      <c r="C40" s="36">
        <v>25</v>
      </c>
      <c r="D40" s="37">
        <v>0</v>
      </c>
      <c r="E40" s="51"/>
      <c r="F40" s="54"/>
      <c r="G40" s="65" t="b">
        <v>0</v>
      </c>
      <c r="H40" s="65" t="b">
        <v>0</v>
      </c>
      <c r="I40" s="43">
        <f t="shared" si="0"/>
        <v>0</v>
      </c>
      <c r="J40" s="43">
        <f t="shared" si="1"/>
        <v>0</v>
      </c>
      <c r="K40" s="43">
        <f t="shared" si="2"/>
        <v>0</v>
      </c>
      <c r="L40" s="43">
        <f t="shared" si="3"/>
        <v>0</v>
      </c>
    </row>
    <row r="41" spans="1:12" ht="15.75" customHeight="1" x14ac:dyDescent="0.25">
      <c r="A41" s="176" t="s">
        <v>218</v>
      </c>
      <c r="B41" s="182" t="s">
        <v>55</v>
      </c>
      <c r="C41" s="183"/>
      <c r="D41" s="183"/>
      <c r="E41" s="183"/>
      <c r="F41" s="184"/>
      <c r="G41" s="65"/>
      <c r="H41" s="65"/>
      <c r="I41" s="43"/>
      <c r="J41" s="43"/>
      <c r="K41" s="43"/>
      <c r="L41" s="43"/>
    </row>
    <row r="42" spans="1:12" ht="16.5" x14ac:dyDescent="0.25">
      <c r="A42" s="177"/>
      <c r="B42" s="201" t="s">
        <v>53</v>
      </c>
      <c r="C42" s="36">
        <v>25</v>
      </c>
      <c r="D42" s="37">
        <v>0</v>
      </c>
      <c r="E42" s="51"/>
      <c r="F42" s="51"/>
      <c r="G42" s="65" t="b">
        <v>0</v>
      </c>
      <c r="H42" s="65" t="b">
        <v>0</v>
      </c>
      <c r="I42" s="43">
        <f t="shared" si="0"/>
        <v>0</v>
      </c>
      <c r="J42" s="43">
        <f t="shared" si="1"/>
        <v>0</v>
      </c>
      <c r="K42" s="43">
        <f t="shared" si="2"/>
        <v>0</v>
      </c>
      <c r="L42" s="43">
        <f t="shared" si="3"/>
        <v>0</v>
      </c>
    </row>
    <row r="43" spans="1:12" ht="16.5" x14ac:dyDescent="0.25">
      <c r="A43" s="178"/>
      <c r="B43" s="201" t="s">
        <v>54</v>
      </c>
      <c r="C43" s="36">
        <v>20</v>
      </c>
      <c r="D43" s="37">
        <v>0</v>
      </c>
      <c r="E43" s="51"/>
      <c r="F43" s="51"/>
      <c r="G43" s="65" t="b">
        <v>0</v>
      </c>
      <c r="H43" s="65" t="b">
        <v>0</v>
      </c>
      <c r="I43" s="43">
        <f t="shared" si="0"/>
        <v>0</v>
      </c>
      <c r="J43" s="43">
        <f t="shared" si="1"/>
        <v>0</v>
      </c>
      <c r="K43" s="43">
        <f t="shared" si="2"/>
        <v>0</v>
      </c>
      <c r="L43" s="43">
        <f t="shared" si="3"/>
        <v>0</v>
      </c>
    </row>
    <row r="44" spans="1:12" ht="16.5" x14ac:dyDescent="0.25">
      <c r="A44" s="39">
        <v>2</v>
      </c>
      <c r="B44" s="55" t="s">
        <v>190</v>
      </c>
      <c r="C44" s="36">
        <v>20</v>
      </c>
      <c r="D44" s="37">
        <v>0</v>
      </c>
      <c r="E44" s="51"/>
      <c r="F44" s="51"/>
      <c r="G44" s="65" t="b">
        <v>0</v>
      </c>
      <c r="H44" s="65" t="b">
        <v>0</v>
      </c>
      <c r="I44" s="43">
        <f t="shared" si="0"/>
        <v>0</v>
      </c>
      <c r="J44" s="43">
        <f t="shared" si="1"/>
        <v>0</v>
      </c>
      <c r="K44" s="43">
        <f t="shared" si="2"/>
        <v>0</v>
      </c>
      <c r="L44" s="43">
        <f t="shared" si="3"/>
        <v>0</v>
      </c>
    </row>
    <row r="45" spans="1:12" ht="16.5" x14ac:dyDescent="0.25">
      <c r="A45" s="124">
        <v>3</v>
      </c>
      <c r="B45" s="55" t="s">
        <v>191</v>
      </c>
      <c r="C45" s="36">
        <v>20</v>
      </c>
      <c r="D45" s="37">
        <v>0</v>
      </c>
      <c r="E45" s="51"/>
      <c r="F45" s="51"/>
      <c r="G45" s="65" t="b">
        <v>0</v>
      </c>
      <c r="H45" s="65" t="b">
        <v>0</v>
      </c>
      <c r="I45" s="43">
        <f t="shared" si="0"/>
        <v>0</v>
      </c>
      <c r="J45" s="43">
        <f t="shared" si="1"/>
        <v>0</v>
      </c>
      <c r="K45" s="43">
        <f t="shared" si="2"/>
        <v>0</v>
      </c>
      <c r="L45" s="43">
        <f t="shared" si="3"/>
        <v>0</v>
      </c>
    </row>
    <row r="46" spans="1:12" ht="16.5" x14ac:dyDescent="0.25">
      <c r="A46" s="39">
        <v>4</v>
      </c>
      <c r="B46" s="55" t="s">
        <v>192</v>
      </c>
      <c r="C46" s="36">
        <v>15</v>
      </c>
      <c r="D46" s="37">
        <v>0</v>
      </c>
      <c r="E46" s="51"/>
      <c r="F46" s="51"/>
      <c r="G46" s="65" t="b">
        <v>0</v>
      </c>
      <c r="H46" s="65" t="b">
        <v>0</v>
      </c>
      <c r="I46" s="43">
        <f t="shared" si="0"/>
        <v>0</v>
      </c>
      <c r="J46" s="43">
        <f t="shared" si="1"/>
        <v>0</v>
      </c>
      <c r="K46" s="43">
        <f t="shared" si="2"/>
        <v>0</v>
      </c>
      <c r="L46" s="43">
        <f t="shared" si="3"/>
        <v>0</v>
      </c>
    </row>
    <row r="47" spans="1:12" ht="16.5" x14ac:dyDescent="0.25">
      <c r="A47" s="124">
        <v>5</v>
      </c>
      <c r="B47" s="55" t="s">
        <v>228</v>
      </c>
      <c r="C47" s="36">
        <v>15</v>
      </c>
      <c r="D47" s="37">
        <v>0</v>
      </c>
      <c r="E47" s="51"/>
      <c r="F47" s="51"/>
      <c r="G47" s="65" t="b">
        <v>0</v>
      </c>
      <c r="H47" s="65" t="b">
        <v>0</v>
      </c>
      <c r="I47" s="43">
        <f t="shared" si="0"/>
        <v>0</v>
      </c>
      <c r="J47" s="43">
        <f t="shared" si="1"/>
        <v>0</v>
      </c>
      <c r="K47" s="43">
        <f t="shared" si="2"/>
        <v>0</v>
      </c>
      <c r="L47" s="43">
        <f t="shared" si="3"/>
        <v>0</v>
      </c>
    </row>
    <row r="48" spans="1:12" ht="16.5" x14ac:dyDescent="0.25">
      <c r="A48" s="124">
        <v>6</v>
      </c>
      <c r="B48" s="55" t="s">
        <v>227</v>
      </c>
      <c r="C48" s="36">
        <v>15</v>
      </c>
      <c r="D48" s="37">
        <v>0</v>
      </c>
      <c r="E48" s="51"/>
      <c r="F48" s="51"/>
      <c r="G48" s="65" t="b">
        <v>0</v>
      </c>
      <c r="H48" s="65" t="b">
        <v>0</v>
      </c>
      <c r="I48" s="43">
        <f t="shared" si="0"/>
        <v>0</v>
      </c>
      <c r="J48" s="43">
        <f t="shared" si="1"/>
        <v>0</v>
      </c>
      <c r="K48" s="43">
        <f t="shared" si="2"/>
        <v>0</v>
      </c>
      <c r="L48" s="43">
        <f t="shared" si="3"/>
        <v>0</v>
      </c>
    </row>
    <row r="49" spans="1:12" ht="16.5" x14ac:dyDescent="0.25">
      <c r="A49" s="127">
        <v>7</v>
      </c>
      <c r="B49" s="55" t="s">
        <v>229</v>
      </c>
      <c r="C49" s="36">
        <v>15</v>
      </c>
      <c r="D49" s="37">
        <v>0</v>
      </c>
      <c r="E49" s="51"/>
      <c r="F49" s="51"/>
      <c r="G49" s="65" t="b">
        <v>0</v>
      </c>
      <c r="H49" s="65" t="b">
        <v>0</v>
      </c>
      <c r="I49" s="43">
        <f t="shared" si="0"/>
        <v>0</v>
      </c>
      <c r="J49" s="43">
        <f t="shared" si="1"/>
        <v>0</v>
      </c>
      <c r="K49" s="43">
        <f t="shared" si="2"/>
        <v>0</v>
      </c>
      <c r="L49" s="43">
        <f t="shared" si="3"/>
        <v>0</v>
      </c>
    </row>
    <row r="50" spans="1:12" ht="16.5" x14ac:dyDescent="0.25">
      <c r="A50" s="127">
        <v>8</v>
      </c>
      <c r="B50" s="55" t="s">
        <v>226</v>
      </c>
      <c r="C50" s="36">
        <v>15</v>
      </c>
      <c r="D50" s="37">
        <v>0</v>
      </c>
      <c r="E50" s="51"/>
      <c r="F50" s="51"/>
      <c r="G50" s="65" t="b">
        <v>0</v>
      </c>
      <c r="H50" s="65" t="b">
        <v>0</v>
      </c>
      <c r="I50" s="43">
        <f t="shared" si="0"/>
        <v>0</v>
      </c>
      <c r="J50" s="43">
        <f t="shared" si="1"/>
        <v>0</v>
      </c>
      <c r="K50" s="43">
        <f t="shared" si="2"/>
        <v>0</v>
      </c>
      <c r="L50" s="43">
        <f t="shared" si="3"/>
        <v>0</v>
      </c>
    </row>
    <row r="51" spans="1:12" ht="16.5" x14ac:dyDescent="0.25">
      <c r="A51" s="127">
        <v>9</v>
      </c>
      <c r="B51" s="55" t="s">
        <v>230</v>
      </c>
      <c r="C51" s="36">
        <v>15</v>
      </c>
      <c r="D51" s="37">
        <v>0</v>
      </c>
      <c r="E51" s="51"/>
      <c r="F51" s="51"/>
      <c r="G51" s="65" t="b">
        <v>0</v>
      </c>
      <c r="H51" s="65" t="b">
        <v>0</v>
      </c>
      <c r="I51" s="43">
        <f t="shared" si="0"/>
        <v>0</v>
      </c>
      <c r="J51" s="43">
        <f t="shared" si="1"/>
        <v>0</v>
      </c>
      <c r="K51" s="43">
        <f t="shared" si="2"/>
        <v>0</v>
      </c>
      <c r="L51" s="43">
        <f t="shared" si="3"/>
        <v>0</v>
      </c>
    </row>
    <row r="52" spans="1:12" ht="16.5" x14ac:dyDescent="0.25">
      <c r="A52" s="39">
        <v>10</v>
      </c>
      <c r="B52" s="55" t="s">
        <v>193</v>
      </c>
      <c r="C52" s="36">
        <v>15</v>
      </c>
      <c r="D52" s="37">
        <v>0</v>
      </c>
      <c r="E52" s="51"/>
      <c r="F52" s="51"/>
      <c r="G52" s="65" t="b">
        <v>0</v>
      </c>
      <c r="H52" s="65" t="b">
        <v>0</v>
      </c>
      <c r="I52" s="43">
        <f t="shared" si="0"/>
        <v>0</v>
      </c>
      <c r="J52" s="43">
        <f t="shared" si="1"/>
        <v>0</v>
      </c>
      <c r="K52" s="43">
        <f t="shared" si="2"/>
        <v>0</v>
      </c>
      <c r="L52" s="43">
        <f t="shared" si="3"/>
        <v>0</v>
      </c>
    </row>
    <row r="53" spans="1:12" ht="16.5" x14ac:dyDescent="0.25">
      <c r="A53" s="124">
        <v>11</v>
      </c>
      <c r="B53" s="55" t="s">
        <v>198</v>
      </c>
      <c r="C53" s="36">
        <v>10</v>
      </c>
      <c r="D53" s="37">
        <v>0</v>
      </c>
      <c r="E53" s="51"/>
      <c r="F53" s="51"/>
      <c r="G53" s="65" t="b">
        <v>0</v>
      </c>
      <c r="H53" s="65" t="b">
        <v>0</v>
      </c>
      <c r="I53" s="43">
        <f t="shared" si="0"/>
        <v>0</v>
      </c>
      <c r="J53" s="43">
        <f t="shared" si="1"/>
        <v>0</v>
      </c>
      <c r="K53" s="43">
        <f t="shared" si="2"/>
        <v>0</v>
      </c>
      <c r="L53" s="43">
        <f t="shared" si="3"/>
        <v>0</v>
      </c>
    </row>
    <row r="54" spans="1:12" ht="16.5" x14ac:dyDescent="0.25">
      <c r="A54" s="124">
        <v>12</v>
      </c>
      <c r="B54" s="55" t="s">
        <v>199</v>
      </c>
      <c r="C54" s="36">
        <v>10</v>
      </c>
      <c r="D54" s="37">
        <v>0</v>
      </c>
      <c r="E54" s="51"/>
      <c r="F54" s="51"/>
      <c r="G54" s="65" t="b">
        <v>0</v>
      </c>
      <c r="H54" s="65" t="b">
        <v>0</v>
      </c>
      <c r="I54" s="43">
        <f t="shared" si="0"/>
        <v>0</v>
      </c>
      <c r="J54" s="43">
        <f t="shared" si="1"/>
        <v>0</v>
      </c>
      <c r="K54" s="43">
        <f t="shared" si="2"/>
        <v>0</v>
      </c>
      <c r="L54" s="43">
        <f t="shared" si="3"/>
        <v>0</v>
      </c>
    </row>
    <row r="55" spans="1:12" ht="16.5" x14ac:dyDescent="0.25">
      <c r="A55" s="39">
        <v>13</v>
      </c>
      <c r="B55" s="55" t="s">
        <v>201</v>
      </c>
      <c r="C55" s="36">
        <v>30</v>
      </c>
      <c r="D55" s="37">
        <v>0</v>
      </c>
      <c r="E55" s="51"/>
      <c r="F55" s="51"/>
      <c r="G55" s="65" t="b">
        <v>0</v>
      </c>
      <c r="H55" s="65" t="b">
        <v>0</v>
      </c>
      <c r="I55" s="43">
        <f t="shared" si="0"/>
        <v>0</v>
      </c>
      <c r="J55" s="43">
        <f t="shared" si="1"/>
        <v>0</v>
      </c>
      <c r="K55" s="43">
        <f t="shared" si="2"/>
        <v>0</v>
      </c>
      <c r="L55" s="43">
        <f t="shared" si="3"/>
        <v>0</v>
      </c>
    </row>
    <row r="56" spans="1:12" ht="16.5" x14ac:dyDescent="0.25">
      <c r="A56" s="39">
        <v>14</v>
      </c>
      <c r="B56" s="55" t="s">
        <v>206</v>
      </c>
      <c r="C56" s="36">
        <v>20</v>
      </c>
      <c r="D56" s="37">
        <v>0</v>
      </c>
      <c r="E56" s="51"/>
      <c r="F56" s="51"/>
      <c r="G56" s="65" t="b">
        <v>0</v>
      </c>
      <c r="H56" s="65" t="b">
        <v>0</v>
      </c>
      <c r="I56" s="43">
        <f t="shared" si="0"/>
        <v>0</v>
      </c>
      <c r="J56" s="43">
        <f t="shared" si="1"/>
        <v>0</v>
      </c>
      <c r="K56" s="43">
        <f t="shared" si="2"/>
        <v>0</v>
      </c>
      <c r="L56" s="43">
        <f t="shared" si="3"/>
        <v>0</v>
      </c>
    </row>
    <row r="57" spans="1:12" ht="16.5" x14ac:dyDescent="0.25">
      <c r="A57" s="126">
        <v>15</v>
      </c>
      <c r="B57" s="55" t="s">
        <v>219</v>
      </c>
      <c r="C57" s="36">
        <v>20</v>
      </c>
      <c r="D57" s="37">
        <v>0</v>
      </c>
      <c r="E57" s="51"/>
      <c r="F57" s="51"/>
      <c r="G57" s="65" t="b">
        <v>0</v>
      </c>
      <c r="H57" s="65" t="b">
        <v>0</v>
      </c>
      <c r="I57" s="43">
        <f t="shared" si="0"/>
        <v>0</v>
      </c>
      <c r="J57" s="43">
        <f t="shared" si="1"/>
        <v>0</v>
      </c>
      <c r="K57" s="43">
        <f t="shared" si="2"/>
        <v>0</v>
      </c>
      <c r="L57" s="43">
        <f t="shared" si="3"/>
        <v>0</v>
      </c>
    </row>
    <row r="58" spans="1:12" ht="16.5" x14ac:dyDescent="0.25">
      <c r="A58" s="126">
        <v>16</v>
      </c>
      <c r="B58" s="55" t="s">
        <v>202</v>
      </c>
      <c r="C58" s="36">
        <v>20</v>
      </c>
      <c r="D58" s="37">
        <v>0</v>
      </c>
      <c r="E58" s="51"/>
      <c r="F58" s="51"/>
      <c r="G58" s="65" t="b">
        <v>0</v>
      </c>
      <c r="H58" s="65" t="b">
        <v>0</v>
      </c>
      <c r="I58" s="43">
        <f t="shared" si="0"/>
        <v>0</v>
      </c>
      <c r="J58" s="43">
        <f t="shared" si="1"/>
        <v>0</v>
      </c>
      <c r="K58" s="43">
        <f t="shared" si="2"/>
        <v>0</v>
      </c>
      <c r="L58" s="43">
        <f t="shared" si="3"/>
        <v>0</v>
      </c>
    </row>
    <row r="59" spans="1:12" ht="16.5" x14ac:dyDescent="0.25">
      <c r="A59" s="126">
        <v>17</v>
      </c>
      <c r="B59" s="55" t="s">
        <v>220</v>
      </c>
      <c r="C59" s="36">
        <v>20</v>
      </c>
      <c r="D59" s="37">
        <v>0</v>
      </c>
      <c r="E59" s="51"/>
      <c r="F59" s="51"/>
      <c r="G59" s="65" t="b">
        <v>0</v>
      </c>
      <c r="H59" s="65" t="b">
        <v>0</v>
      </c>
      <c r="I59" s="43">
        <f t="shared" si="0"/>
        <v>0</v>
      </c>
      <c r="J59" s="43">
        <f t="shared" si="1"/>
        <v>0</v>
      </c>
      <c r="K59" s="43">
        <f t="shared" si="2"/>
        <v>0</v>
      </c>
      <c r="L59" s="43">
        <f t="shared" si="3"/>
        <v>0</v>
      </c>
    </row>
    <row r="60" spans="1:12" ht="16.5" x14ac:dyDescent="0.25">
      <c r="A60" s="126">
        <v>18</v>
      </c>
      <c r="B60" s="55" t="s">
        <v>221</v>
      </c>
      <c r="C60" s="36">
        <v>20</v>
      </c>
      <c r="D60" s="37">
        <v>0</v>
      </c>
      <c r="E60" s="51"/>
      <c r="F60" s="51"/>
      <c r="G60" s="65" t="b">
        <v>0</v>
      </c>
      <c r="H60" s="65" t="b">
        <v>0</v>
      </c>
      <c r="I60" s="43">
        <f t="shared" si="0"/>
        <v>0</v>
      </c>
      <c r="J60" s="43">
        <f t="shared" si="1"/>
        <v>0</v>
      </c>
      <c r="K60" s="43">
        <f t="shared" si="2"/>
        <v>0</v>
      </c>
      <c r="L60" s="43">
        <f t="shared" si="3"/>
        <v>0</v>
      </c>
    </row>
    <row r="61" spans="1:12" ht="16.5" x14ac:dyDescent="0.25">
      <c r="A61" s="126">
        <v>19</v>
      </c>
      <c r="B61" s="55" t="s">
        <v>203</v>
      </c>
      <c r="C61" s="36">
        <v>20</v>
      </c>
      <c r="D61" s="37">
        <v>0</v>
      </c>
      <c r="E61" s="51"/>
      <c r="F61" s="51"/>
      <c r="G61" s="65" t="b">
        <v>0</v>
      </c>
      <c r="H61" s="65" t="b">
        <v>0</v>
      </c>
      <c r="I61" s="43">
        <f t="shared" si="0"/>
        <v>0</v>
      </c>
      <c r="J61" s="43">
        <f t="shared" si="1"/>
        <v>0</v>
      </c>
      <c r="K61" s="43">
        <f t="shared" si="2"/>
        <v>0</v>
      </c>
      <c r="L61" s="43">
        <f t="shared" si="3"/>
        <v>0</v>
      </c>
    </row>
    <row r="62" spans="1:12" ht="16.5" x14ac:dyDescent="0.25">
      <c r="A62" s="126">
        <v>20</v>
      </c>
      <c r="B62" s="55" t="s">
        <v>204</v>
      </c>
      <c r="C62" s="36">
        <v>20</v>
      </c>
      <c r="D62" s="37">
        <v>0</v>
      </c>
      <c r="E62" s="51"/>
      <c r="F62" s="51"/>
      <c r="G62" s="65" t="b">
        <v>0</v>
      </c>
      <c r="H62" s="65" t="b">
        <v>0</v>
      </c>
      <c r="I62" s="43">
        <f t="shared" si="0"/>
        <v>0</v>
      </c>
      <c r="J62" s="43">
        <f t="shared" si="1"/>
        <v>0</v>
      </c>
      <c r="K62" s="43">
        <f t="shared" si="2"/>
        <v>0</v>
      </c>
      <c r="L62" s="43">
        <f t="shared" si="3"/>
        <v>0</v>
      </c>
    </row>
    <row r="63" spans="1:12" ht="16.5" x14ac:dyDescent="0.25">
      <c r="A63" s="126">
        <v>21</v>
      </c>
      <c r="B63" s="55" t="s">
        <v>205</v>
      </c>
      <c r="C63" s="36">
        <v>20</v>
      </c>
      <c r="D63" s="37">
        <v>0</v>
      </c>
      <c r="E63" s="51"/>
      <c r="F63" s="51"/>
      <c r="G63" s="65" t="b">
        <v>0</v>
      </c>
      <c r="H63" s="65" t="b">
        <v>0</v>
      </c>
      <c r="I63" s="43">
        <f t="shared" si="0"/>
        <v>0</v>
      </c>
      <c r="J63" s="43">
        <f t="shared" si="1"/>
        <v>0</v>
      </c>
      <c r="K63" s="43">
        <f t="shared" si="2"/>
        <v>0</v>
      </c>
      <c r="L63" s="43">
        <f t="shared" si="3"/>
        <v>0</v>
      </c>
    </row>
    <row r="64" spans="1:12" ht="16.5" x14ac:dyDescent="0.25">
      <c r="A64" s="39">
        <v>22</v>
      </c>
      <c r="B64" s="55" t="s">
        <v>212</v>
      </c>
      <c r="C64" s="36">
        <v>15</v>
      </c>
      <c r="D64" s="37">
        <v>0</v>
      </c>
      <c r="E64" s="51"/>
      <c r="F64" s="51"/>
      <c r="G64" s="65" t="b">
        <v>0</v>
      </c>
      <c r="H64" s="65" t="b">
        <v>0</v>
      </c>
      <c r="I64" s="43">
        <f t="shared" si="0"/>
        <v>0</v>
      </c>
      <c r="J64" s="43">
        <f t="shared" si="1"/>
        <v>0</v>
      </c>
      <c r="K64" s="43">
        <f t="shared" si="2"/>
        <v>0</v>
      </c>
      <c r="L64" s="43">
        <f t="shared" si="3"/>
        <v>0</v>
      </c>
    </row>
    <row r="65" spans="1:12" ht="16.5" x14ac:dyDescent="0.25">
      <c r="A65" s="126">
        <v>23</v>
      </c>
      <c r="B65" s="55" t="s">
        <v>207</v>
      </c>
      <c r="C65" s="36">
        <v>15</v>
      </c>
      <c r="D65" s="37">
        <v>0</v>
      </c>
      <c r="E65" s="51"/>
      <c r="F65" s="51"/>
      <c r="G65" s="65" t="b">
        <v>0</v>
      </c>
      <c r="H65" s="65" t="b">
        <v>0</v>
      </c>
      <c r="I65" s="43">
        <f t="shared" si="0"/>
        <v>0</v>
      </c>
      <c r="J65" s="43">
        <f t="shared" si="1"/>
        <v>0</v>
      </c>
      <c r="K65" s="43">
        <f t="shared" si="2"/>
        <v>0</v>
      </c>
      <c r="L65" s="43">
        <f t="shared" si="3"/>
        <v>0</v>
      </c>
    </row>
    <row r="66" spans="1:12" ht="16.5" x14ac:dyDescent="0.25">
      <c r="A66" s="126">
        <v>24</v>
      </c>
      <c r="B66" s="55" t="s">
        <v>208</v>
      </c>
      <c r="C66" s="36">
        <v>15</v>
      </c>
      <c r="D66" s="37">
        <v>0</v>
      </c>
      <c r="E66" s="51"/>
      <c r="F66" s="51"/>
      <c r="G66" s="65" t="b">
        <v>0</v>
      </c>
      <c r="H66" s="65" t="b">
        <v>0</v>
      </c>
      <c r="I66" s="43">
        <f t="shared" si="0"/>
        <v>0</v>
      </c>
      <c r="J66" s="43">
        <f t="shared" si="1"/>
        <v>0</v>
      </c>
      <c r="K66" s="43">
        <f t="shared" si="2"/>
        <v>0</v>
      </c>
      <c r="L66" s="43">
        <f t="shared" si="3"/>
        <v>0</v>
      </c>
    </row>
    <row r="67" spans="1:12" ht="16.5" x14ac:dyDescent="0.25">
      <c r="A67" s="126">
        <v>25</v>
      </c>
      <c r="B67" s="55" t="s">
        <v>209</v>
      </c>
      <c r="C67" s="36">
        <v>15</v>
      </c>
      <c r="D67" s="37">
        <v>0</v>
      </c>
      <c r="E67" s="51"/>
      <c r="F67" s="51"/>
      <c r="G67" s="65" t="b">
        <v>0</v>
      </c>
      <c r="H67" s="65" t="b">
        <v>0</v>
      </c>
      <c r="I67" s="43">
        <f t="shared" si="0"/>
        <v>0</v>
      </c>
      <c r="J67" s="43">
        <f t="shared" si="1"/>
        <v>0</v>
      </c>
      <c r="K67" s="43">
        <f t="shared" si="2"/>
        <v>0</v>
      </c>
      <c r="L67" s="43">
        <f t="shared" si="3"/>
        <v>0</v>
      </c>
    </row>
    <row r="68" spans="1:12" ht="16.5" x14ac:dyDescent="0.25">
      <c r="A68" s="126">
        <v>26</v>
      </c>
      <c r="B68" s="55" t="s">
        <v>210</v>
      </c>
      <c r="C68" s="36">
        <v>15</v>
      </c>
      <c r="D68" s="37">
        <v>0</v>
      </c>
      <c r="E68" s="51"/>
      <c r="F68" s="51"/>
      <c r="G68" s="65" t="b">
        <v>0</v>
      </c>
      <c r="H68" s="65" t="b">
        <v>0</v>
      </c>
      <c r="I68" s="43">
        <f t="shared" si="0"/>
        <v>0</v>
      </c>
      <c r="J68" s="43">
        <f t="shared" si="1"/>
        <v>0</v>
      </c>
      <c r="K68" s="43">
        <f t="shared" si="2"/>
        <v>0</v>
      </c>
      <c r="L68" s="43">
        <f t="shared" si="3"/>
        <v>0</v>
      </c>
    </row>
    <row r="69" spans="1:12" ht="16.5" x14ac:dyDescent="0.25">
      <c r="A69" s="126">
        <v>27</v>
      </c>
      <c r="B69" s="55" t="s">
        <v>211</v>
      </c>
      <c r="C69" s="36">
        <v>15</v>
      </c>
      <c r="D69" s="37">
        <v>0</v>
      </c>
      <c r="E69" s="51"/>
      <c r="F69" s="51"/>
      <c r="G69" s="65" t="b">
        <v>0</v>
      </c>
      <c r="H69" s="65" t="b">
        <v>0</v>
      </c>
      <c r="I69" s="43">
        <f t="shared" si="0"/>
        <v>0</v>
      </c>
      <c r="J69" s="43">
        <f t="shared" si="1"/>
        <v>0</v>
      </c>
      <c r="K69" s="43">
        <f t="shared" si="2"/>
        <v>0</v>
      </c>
      <c r="L69" s="43">
        <f t="shared" si="3"/>
        <v>0</v>
      </c>
    </row>
    <row r="70" spans="1:12" ht="16.5" x14ac:dyDescent="0.25">
      <c r="A70" s="39">
        <v>28</v>
      </c>
      <c r="B70" s="55" t="s">
        <v>216</v>
      </c>
      <c r="C70" s="36">
        <v>10</v>
      </c>
      <c r="D70" s="37">
        <v>0</v>
      </c>
      <c r="E70" s="51"/>
      <c r="F70" s="51"/>
      <c r="G70" s="65" t="b">
        <v>0</v>
      </c>
      <c r="H70" s="65" t="b">
        <v>0</v>
      </c>
      <c r="I70" s="43">
        <f t="shared" si="0"/>
        <v>0</v>
      </c>
      <c r="J70" s="43">
        <f t="shared" si="1"/>
        <v>0</v>
      </c>
      <c r="K70" s="43">
        <f t="shared" si="2"/>
        <v>0</v>
      </c>
      <c r="L70" s="43">
        <f t="shared" si="3"/>
        <v>0</v>
      </c>
    </row>
    <row r="71" spans="1:12" ht="16.5" x14ac:dyDescent="0.25">
      <c r="A71" s="126">
        <v>29</v>
      </c>
      <c r="B71" s="55" t="s">
        <v>213</v>
      </c>
      <c r="C71" s="36">
        <v>10</v>
      </c>
      <c r="D71" s="37">
        <v>0</v>
      </c>
      <c r="E71" s="51"/>
      <c r="F71" s="51"/>
      <c r="G71" s="65" t="b">
        <v>0</v>
      </c>
      <c r="H71" s="65" t="b">
        <v>0</v>
      </c>
      <c r="I71" s="43">
        <f t="shared" si="0"/>
        <v>0</v>
      </c>
      <c r="J71" s="43">
        <f t="shared" si="1"/>
        <v>0</v>
      </c>
      <c r="K71" s="43">
        <f t="shared" si="2"/>
        <v>0</v>
      </c>
      <c r="L71" s="43">
        <f t="shared" si="3"/>
        <v>0</v>
      </c>
    </row>
    <row r="72" spans="1:12" ht="16.5" x14ac:dyDescent="0.25">
      <c r="A72" s="126">
        <v>30</v>
      </c>
      <c r="B72" s="55" t="s">
        <v>214</v>
      </c>
      <c r="C72" s="36">
        <v>10</v>
      </c>
      <c r="D72" s="37">
        <v>0</v>
      </c>
      <c r="E72" s="51"/>
      <c r="F72" s="51"/>
      <c r="G72" s="65" t="b">
        <v>0</v>
      </c>
      <c r="H72" s="65" t="b">
        <v>0</v>
      </c>
      <c r="I72" s="43">
        <f t="shared" si="0"/>
        <v>0</v>
      </c>
      <c r="J72" s="43">
        <f t="shared" si="1"/>
        <v>0</v>
      </c>
      <c r="K72" s="43">
        <f t="shared" si="2"/>
        <v>0</v>
      </c>
      <c r="L72" s="43">
        <f t="shared" si="3"/>
        <v>0</v>
      </c>
    </row>
    <row r="73" spans="1:12" ht="16.5" x14ac:dyDescent="0.25">
      <c r="A73" s="126">
        <v>31</v>
      </c>
      <c r="B73" s="55" t="s">
        <v>215</v>
      </c>
      <c r="C73" s="36">
        <v>10</v>
      </c>
      <c r="D73" s="37">
        <v>0</v>
      </c>
      <c r="E73" s="51"/>
      <c r="F73" s="51"/>
      <c r="G73" s="65" t="b">
        <v>0</v>
      </c>
      <c r="H73" s="65" t="b">
        <v>0</v>
      </c>
      <c r="I73" s="43">
        <f t="shared" si="0"/>
        <v>0</v>
      </c>
      <c r="J73" s="43">
        <f t="shared" si="1"/>
        <v>0</v>
      </c>
      <c r="K73" s="43">
        <f t="shared" si="2"/>
        <v>0</v>
      </c>
      <c r="L73" s="43">
        <f t="shared" si="3"/>
        <v>0</v>
      </c>
    </row>
    <row r="74" spans="1:12" ht="16.5" x14ac:dyDescent="0.25">
      <c r="A74" s="39">
        <v>32</v>
      </c>
      <c r="B74" s="55" t="s">
        <v>200</v>
      </c>
      <c r="C74" s="38">
        <v>25</v>
      </c>
      <c r="D74" s="37">
        <v>0</v>
      </c>
      <c r="E74" s="51"/>
      <c r="F74" s="51"/>
      <c r="G74" s="65" t="b">
        <v>0</v>
      </c>
      <c r="H74" s="65" t="b">
        <v>0</v>
      </c>
      <c r="I74" s="43">
        <f t="shared" si="0"/>
        <v>0</v>
      </c>
      <c r="J74" s="43">
        <f t="shared" si="1"/>
        <v>0</v>
      </c>
      <c r="K74" s="43">
        <f t="shared" si="2"/>
        <v>0</v>
      </c>
      <c r="L74" s="43">
        <f t="shared" si="3"/>
        <v>0</v>
      </c>
    </row>
    <row r="75" spans="1:12" ht="16.5" hidden="1" x14ac:dyDescent="0.25">
      <c r="A75" s="59"/>
      <c r="B75" s="204" t="s">
        <v>255</v>
      </c>
      <c r="C75" s="205"/>
      <c r="D75" s="205"/>
      <c r="E75" s="205"/>
      <c r="F75" s="206"/>
      <c r="G75" s="202"/>
      <c r="H75" s="202"/>
      <c r="I75" s="203">
        <f>MAX(I39:I74)</f>
        <v>0</v>
      </c>
      <c r="J75" s="203">
        <f t="shared" ref="J75:L75" si="6">MAX(J39:J74)</f>
        <v>0</v>
      </c>
      <c r="K75" s="203">
        <f t="shared" si="6"/>
        <v>0</v>
      </c>
      <c r="L75" s="203">
        <f t="shared" si="6"/>
        <v>0</v>
      </c>
    </row>
    <row r="76" spans="1:12" ht="16.5" hidden="1" x14ac:dyDescent="0.25">
      <c r="A76" s="59"/>
      <c r="B76" s="204" t="s">
        <v>256</v>
      </c>
      <c r="C76" s="205"/>
      <c r="D76" s="205"/>
      <c r="E76" s="205"/>
      <c r="F76" s="206"/>
      <c r="G76" s="202"/>
      <c r="H76" s="202"/>
      <c r="I76" s="203">
        <f>SUM(I39:I74)</f>
        <v>0</v>
      </c>
      <c r="J76" s="203"/>
      <c r="K76" s="203">
        <f t="shared" ref="J76:L76" si="7">SUM(K39:K74)</f>
        <v>0</v>
      </c>
      <c r="L76" s="203"/>
    </row>
    <row r="77" spans="1:12" ht="16.5" hidden="1" x14ac:dyDescent="0.25">
      <c r="A77" s="59"/>
      <c r="B77" s="204" t="s">
        <v>262</v>
      </c>
      <c r="C77" s="205"/>
      <c r="D77" s="205"/>
      <c r="E77" s="205"/>
      <c r="F77" s="206"/>
      <c r="G77" s="202"/>
      <c r="H77" s="202"/>
      <c r="I77" s="210">
        <f>MAX(MAX_NV1_HK1_1,MAX_NV1_HK1_2)</f>
        <v>0</v>
      </c>
      <c r="J77" s="203"/>
      <c r="K77" s="210">
        <f>MAX(MAX_NV1_HK2_1,MAX_NV1_HK2_2)</f>
        <v>0</v>
      </c>
      <c r="L77" s="203"/>
    </row>
    <row r="78" spans="1:12" ht="16.5" hidden="1" x14ac:dyDescent="0.25">
      <c r="A78" s="59"/>
      <c r="B78" s="204" t="s">
        <v>260</v>
      </c>
      <c r="C78" s="205"/>
      <c r="D78" s="205"/>
      <c r="E78" s="205"/>
      <c r="F78" s="206"/>
      <c r="G78" s="202"/>
      <c r="H78" s="202"/>
      <c r="I78" s="203"/>
      <c r="J78" s="210">
        <f>MAX(MAX_NV2_HK1_1,MAX_NV2_HK1_2,MAX_NV2_HK1_3)</f>
        <v>0</v>
      </c>
      <c r="K78" s="203"/>
      <c r="L78" s="210">
        <f>MAX(MAX_NV2_HK2_1,MAX_NV2_HK2_2,MAX_NV2_HK2_3)</f>
        <v>0</v>
      </c>
    </row>
    <row r="79" spans="1:12" ht="16.5" hidden="1" x14ac:dyDescent="0.25">
      <c r="A79" s="59"/>
      <c r="B79" s="204" t="s">
        <v>257</v>
      </c>
      <c r="C79" s="205"/>
      <c r="D79" s="205"/>
      <c r="E79" s="205"/>
      <c r="F79" s="206"/>
      <c r="G79" s="202"/>
      <c r="H79" s="202"/>
      <c r="I79" s="203">
        <f>SUM(SUM_NV1_HK1_1,SUM_NV1_HK1_2,SUM_NV1_HK1_3)</f>
        <v>0</v>
      </c>
      <c r="J79" s="203"/>
      <c r="K79" s="203">
        <f>SUM(SUM_NV1_HK2_1,SUM_NV1_HK2_2,SUM_NV1_HK2_3)</f>
        <v>0</v>
      </c>
      <c r="L79" s="203"/>
    </row>
    <row r="80" spans="1:12" ht="16.5" hidden="1" x14ac:dyDescent="0.25">
      <c r="A80" s="59"/>
      <c r="B80" s="207" t="s">
        <v>261</v>
      </c>
      <c r="C80" s="208"/>
      <c r="D80" s="208"/>
      <c r="E80" s="208"/>
      <c r="F80" s="209"/>
      <c r="G80" s="202"/>
      <c r="H80" s="202"/>
      <c r="I80" s="203">
        <f>SUM_NV1_HK1-I77</f>
        <v>0</v>
      </c>
      <c r="J80" s="203"/>
      <c r="K80" s="203">
        <f>SUM_NV1_HK2-K77</f>
        <v>0</v>
      </c>
      <c r="L80" s="203"/>
    </row>
    <row r="81" spans="1:12" ht="16.5" hidden="1" x14ac:dyDescent="0.25">
      <c r="A81" s="59"/>
      <c r="B81" s="207" t="s">
        <v>263</v>
      </c>
      <c r="C81" s="208"/>
      <c r="D81" s="208"/>
      <c r="E81" s="208"/>
      <c r="F81" s="209"/>
      <c r="G81" s="202"/>
      <c r="H81" s="202"/>
      <c r="I81" s="203">
        <f>(100-I77)/2</f>
        <v>50</v>
      </c>
      <c r="J81" s="203"/>
      <c r="K81" s="203">
        <f>(100-K77)/2</f>
        <v>50</v>
      </c>
      <c r="L81" s="203"/>
    </row>
    <row r="82" spans="1:12" ht="16.5" hidden="1" x14ac:dyDescent="0.25">
      <c r="A82" s="59"/>
      <c r="B82" s="207" t="s">
        <v>258</v>
      </c>
      <c r="C82" s="208"/>
      <c r="D82" s="208"/>
      <c r="E82" s="208"/>
      <c r="F82" s="209"/>
      <c r="G82" s="202"/>
      <c r="H82" s="202"/>
      <c r="I82" s="210">
        <f>IF(I80&gt;I81,I81,I80)</f>
        <v>0</v>
      </c>
      <c r="J82" s="203"/>
      <c r="K82" s="210">
        <f>IF(K80&gt;K81,K81,K80)</f>
        <v>0</v>
      </c>
      <c r="L82" s="203"/>
    </row>
    <row r="83" spans="1:12" ht="16.5" hidden="1" x14ac:dyDescent="0.25">
      <c r="A83" s="59"/>
      <c r="B83" s="207" t="s">
        <v>259</v>
      </c>
      <c r="C83" s="208"/>
      <c r="D83" s="208"/>
      <c r="E83" s="208"/>
      <c r="F83" s="209"/>
      <c r="G83" s="202"/>
      <c r="H83" s="202"/>
      <c r="I83" s="210">
        <f>I77+I82</f>
        <v>0</v>
      </c>
      <c r="J83" s="203"/>
      <c r="K83" s="210">
        <f>K77+K82</f>
        <v>0</v>
      </c>
      <c r="L83" s="203"/>
    </row>
    <row r="84" spans="1:12" ht="16.5" x14ac:dyDescent="0.25">
      <c r="A84" s="60"/>
      <c r="B84" s="61" t="s">
        <v>95</v>
      </c>
      <c r="C84" s="70">
        <f>I83/100</f>
        <v>0</v>
      </c>
      <c r="D84" s="71">
        <f>MAX_NV2_HK1/100</f>
        <v>0</v>
      </c>
      <c r="E84" s="58"/>
      <c r="F84" s="58"/>
      <c r="G84" s="65"/>
      <c r="H84" s="65"/>
      <c r="I84" s="43"/>
      <c r="J84" s="43"/>
      <c r="K84" s="43"/>
      <c r="L84" s="43"/>
    </row>
    <row r="85" spans="1:12" ht="16.5" x14ac:dyDescent="0.25">
      <c r="A85" s="60"/>
      <c r="B85" s="62" t="s">
        <v>94</v>
      </c>
      <c r="C85" s="70">
        <f>K83/100</f>
        <v>0</v>
      </c>
      <c r="D85" s="72">
        <f>MAX_NV2_HK2/100</f>
        <v>0</v>
      </c>
      <c r="E85" s="58"/>
      <c r="F85" s="58"/>
      <c r="G85" s="65"/>
      <c r="H85" s="65"/>
      <c r="I85" s="43"/>
      <c r="J85" s="43"/>
      <c r="K85" s="43"/>
      <c r="L85" s="43"/>
    </row>
    <row r="86" spans="1:12" x14ac:dyDescent="0.25">
      <c r="A86" s="48"/>
      <c r="B86" s="48"/>
      <c r="C86" s="48"/>
      <c r="D86" s="48"/>
      <c r="E86" s="48"/>
      <c r="F86" s="48"/>
    </row>
    <row r="87" spans="1:12" ht="117.75" customHeight="1" x14ac:dyDescent="0.25">
      <c r="A87" s="48"/>
      <c r="B87" s="173" t="s">
        <v>264</v>
      </c>
      <c r="C87" s="174"/>
      <c r="D87" s="174"/>
      <c r="E87" s="174"/>
      <c r="F87" s="175"/>
    </row>
  </sheetData>
  <sheetProtection password="F660" sheet="1" objects="1" scenarios="1" formatCells="0"/>
  <mergeCells count="24">
    <mergeCell ref="B82:F82"/>
    <mergeCell ref="B83:F83"/>
    <mergeCell ref="B77:F77"/>
    <mergeCell ref="B76:F76"/>
    <mergeCell ref="B78:F78"/>
    <mergeCell ref="B79:F79"/>
    <mergeCell ref="B80:F80"/>
    <mergeCell ref="B81:F81"/>
    <mergeCell ref="B87:F87"/>
    <mergeCell ref="A41:A43"/>
    <mergeCell ref="A15:A17"/>
    <mergeCell ref="A38:A40"/>
    <mergeCell ref="B4:F4"/>
    <mergeCell ref="B20:F20"/>
    <mergeCell ref="B38:F38"/>
    <mergeCell ref="B36:F36"/>
    <mergeCell ref="B41:F41"/>
    <mergeCell ref="B37:F37"/>
    <mergeCell ref="B15:F15"/>
    <mergeCell ref="B18:F18"/>
    <mergeCell ref="B19:F19"/>
    <mergeCell ref="B34:F34"/>
    <mergeCell ref="B35:F35"/>
    <mergeCell ref="B75:F75"/>
  </mergeCells>
  <conditionalFormatting sqref="B5:D5">
    <cfRule type="expression" dxfId="59" priority="66">
      <formula>OR($G$5,$H$5)</formula>
    </cfRule>
  </conditionalFormatting>
  <conditionalFormatting sqref="B6:D6">
    <cfRule type="expression" dxfId="58" priority="64">
      <formula>OR($G$6,$H$6)</formula>
    </cfRule>
  </conditionalFormatting>
  <conditionalFormatting sqref="B7:D7">
    <cfRule type="expression" dxfId="57" priority="63">
      <formula>OR($G$7,$H$7)</formula>
    </cfRule>
  </conditionalFormatting>
  <conditionalFormatting sqref="B13:D13">
    <cfRule type="expression" dxfId="56" priority="62">
      <formula>OR($G$13,$H$13)</formula>
    </cfRule>
  </conditionalFormatting>
  <conditionalFormatting sqref="B14:D14">
    <cfRule type="expression" dxfId="55" priority="61">
      <formula>OR($G$14,$H$14)</formula>
    </cfRule>
  </conditionalFormatting>
  <conditionalFormatting sqref="B16:D16">
    <cfRule type="expression" dxfId="54" priority="60">
      <formula>OR($G$16,$H$16)</formula>
    </cfRule>
  </conditionalFormatting>
  <conditionalFormatting sqref="B17:D17">
    <cfRule type="expression" dxfId="53" priority="59">
      <formula>OR($G$17,$H$17)</formula>
    </cfRule>
  </conditionalFormatting>
  <conditionalFormatting sqref="B21:D21">
    <cfRule type="expression" dxfId="52" priority="58">
      <formula>OR($G$21,$H$21)</formula>
    </cfRule>
  </conditionalFormatting>
  <conditionalFormatting sqref="B23:D23">
    <cfRule type="expression" dxfId="51" priority="57">
      <formula>OR($G$23,$H$23)</formula>
    </cfRule>
  </conditionalFormatting>
  <conditionalFormatting sqref="B24:D24">
    <cfRule type="expression" dxfId="50" priority="56">
      <formula>OR($G$24,$H$24)</formula>
    </cfRule>
  </conditionalFormatting>
  <conditionalFormatting sqref="B39:D39">
    <cfRule type="expression" dxfId="49" priority="54">
      <formula>OR($G$39,$H$39)</formula>
    </cfRule>
  </conditionalFormatting>
  <conditionalFormatting sqref="B40:D40">
    <cfRule type="expression" dxfId="48" priority="53">
      <formula>OR($G$40,$H$40)</formula>
    </cfRule>
  </conditionalFormatting>
  <conditionalFormatting sqref="B42:D42">
    <cfRule type="expression" dxfId="47" priority="52">
      <formula>OR($G$42,$H$42)</formula>
    </cfRule>
  </conditionalFormatting>
  <conditionalFormatting sqref="B43:D43">
    <cfRule type="expression" dxfId="46" priority="51">
      <formula>OR($G$43,$H$43)</formula>
    </cfRule>
  </conditionalFormatting>
  <conditionalFormatting sqref="B44:D44">
    <cfRule type="expression" dxfId="45" priority="50">
      <formula>OR($G$44,$H$44)</formula>
    </cfRule>
  </conditionalFormatting>
  <conditionalFormatting sqref="B46:D46">
    <cfRule type="expression" dxfId="44" priority="49">
      <formula>OR($G$46,$H$46)</formula>
    </cfRule>
  </conditionalFormatting>
  <conditionalFormatting sqref="B52:D52">
    <cfRule type="expression" dxfId="43" priority="48">
      <formula>OR($G$52,$H$52)</formula>
    </cfRule>
  </conditionalFormatting>
  <conditionalFormatting sqref="B55:D55">
    <cfRule type="expression" dxfId="42" priority="47">
      <formula>OR($G$55,$H$55)</formula>
    </cfRule>
  </conditionalFormatting>
  <conditionalFormatting sqref="B56:D56">
    <cfRule type="expression" dxfId="41" priority="45">
      <formula>OR($G$56,$H$56)</formula>
    </cfRule>
  </conditionalFormatting>
  <conditionalFormatting sqref="B64:D64">
    <cfRule type="expression" dxfId="40" priority="43">
      <formula>OR($G$64,$H$64)</formula>
    </cfRule>
  </conditionalFormatting>
  <conditionalFormatting sqref="B70:D70">
    <cfRule type="expression" dxfId="39" priority="42">
      <formula>OR($G$70,$H$70)</formula>
    </cfRule>
  </conditionalFormatting>
  <conditionalFormatting sqref="B74:D74">
    <cfRule type="expression" dxfId="38" priority="41">
      <formula>OR($G$74,$H$74)</formula>
    </cfRule>
  </conditionalFormatting>
  <conditionalFormatting sqref="B22:D22">
    <cfRule type="expression" dxfId="37" priority="40">
      <formula>OR($G$22,$H$22)</formula>
    </cfRule>
  </conditionalFormatting>
  <conditionalFormatting sqref="B45:D45">
    <cfRule type="expression" dxfId="36" priority="39">
      <formula>OR($G$45,$H$45)</formula>
    </cfRule>
  </conditionalFormatting>
  <conditionalFormatting sqref="B25:D25">
    <cfRule type="expression" dxfId="35" priority="38">
      <formula>OR($G$25,$H$25)</formula>
    </cfRule>
  </conditionalFormatting>
  <conditionalFormatting sqref="B47:D47">
    <cfRule type="expression" dxfId="34" priority="37">
      <formula>OR($G$47,$H$47)</formula>
    </cfRule>
  </conditionalFormatting>
  <conditionalFormatting sqref="B48:D48">
    <cfRule type="expression" dxfId="33" priority="36">
      <formula>OR($G$48,$H$48)</formula>
    </cfRule>
  </conditionalFormatting>
  <conditionalFormatting sqref="B53:D53">
    <cfRule type="expression" dxfId="32" priority="35">
      <formula>OR($G$53,$H$53)</formula>
    </cfRule>
  </conditionalFormatting>
  <conditionalFormatting sqref="B54:D54">
    <cfRule type="expression" dxfId="31" priority="34">
      <formula>OR($G$54,$H$54)</formula>
    </cfRule>
  </conditionalFormatting>
  <conditionalFormatting sqref="B57:D57">
    <cfRule type="expression" dxfId="30" priority="33">
      <formula>OR($G$57,$H$57)</formula>
    </cfRule>
  </conditionalFormatting>
  <conditionalFormatting sqref="B58:D58">
    <cfRule type="expression" dxfId="29" priority="32">
      <formula>OR($G$58,$H$58)</formula>
    </cfRule>
  </conditionalFormatting>
  <conditionalFormatting sqref="B59:D59">
    <cfRule type="expression" dxfId="28" priority="31">
      <formula>OR($G$59,$H$59)</formula>
    </cfRule>
  </conditionalFormatting>
  <conditionalFormatting sqref="B60:D60">
    <cfRule type="expression" dxfId="27" priority="30">
      <formula>OR($G$60,$H$60)</formula>
    </cfRule>
  </conditionalFormatting>
  <conditionalFormatting sqref="B61:D61">
    <cfRule type="expression" dxfId="26" priority="29">
      <formula>OR($G$61,$H$61)</formula>
    </cfRule>
  </conditionalFormatting>
  <conditionalFormatting sqref="B62:D62">
    <cfRule type="expression" dxfId="25" priority="28">
      <formula>OR($G$62,$H$62)</formula>
    </cfRule>
  </conditionalFormatting>
  <conditionalFormatting sqref="B63:D63">
    <cfRule type="expression" dxfId="24" priority="27">
      <formula>OR($G$63,$H$63)</formula>
    </cfRule>
  </conditionalFormatting>
  <conditionalFormatting sqref="B65:D65">
    <cfRule type="expression" dxfId="23" priority="26">
      <formula>OR($G$65,$H$65)</formula>
    </cfRule>
  </conditionalFormatting>
  <conditionalFormatting sqref="B66:D66">
    <cfRule type="expression" dxfId="22" priority="25">
      <formula>OR($G$66,$H$66)</formula>
    </cfRule>
  </conditionalFormatting>
  <conditionalFormatting sqref="B67:D67">
    <cfRule type="expression" dxfId="21" priority="24">
      <formula>OR($G$67,$H$67)</formula>
    </cfRule>
  </conditionalFormatting>
  <conditionalFormatting sqref="B68:D68">
    <cfRule type="expression" dxfId="20" priority="23">
      <formula>OR($G$68,$H$68)</formula>
    </cfRule>
  </conditionalFormatting>
  <conditionalFormatting sqref="B69:D69">
    <cfRule type="expression" dxfId="19" priority="22">
      <formula>OR($G$69,$H$69)</formula>
    </cfRule>
  </conditionalFormatting>
  <conditionalFormatting sqref="B71:D71">
    <cfRule type="expression" dxfId="18" priority="21">
      <formula>OR($G$71,$H$71)</formula>
    </cfRule>
  </conditionalFormatting>
  <conditionalFormatting sqref="B72:D72">
    <cfRule type="expression" dxfId="17" priority="20">
      <formula>OR($G$72,$H$72)</formula>
    </cfRule>
  </conditionalFormatting>
  <conditionalFormatting sqref="B73:D73">
    <cfRule type="expression" dxfId="16" priority="19">
      <formula>OR($G$73,$H$73)</formula>
    </cfRule>
  </conditionalFormatting>
  <conditionalFormatting sqref="B9:D9">
    <cfRule type="expression" dxfId="15" priority="18">
      <formula>OR($G$9,$H$9)</formula>
    </cfRule>
  </conditionalFormatting>
  <conditionalFormatting sqref="B10:D10">
    <cfRule type="expression" dxfId="14" priority="17">
      <formula>OR($G$10,$H$10)</formula>
    </cfRule>
  </conditionalFormatting>
  <conditionalFormatting sqref="B11:D11">
    <cfRule type="expression" dxfId="13" priority="16">
      <formula>OR($G$11,$H$11)</formula>
    </cfRule>
  </conditionalFormatting>
  <conditionalFormatting sqref="B12:D12">
    <cfRule type="expression" dxfId="12" priority="15">
      <formula>OR($G$12,$H$12)</formula>
    </cfRule>
  </conditionalFormatting>
  <conditionalFormatting sqref="B49:D49">
    <cfRule type="expression" dxfId="11" priority="14">
      <formula>OR($G$49,$H$49)</formula>
    </cfRule>
  </conditionalFormatting>
  <conditionalFormatting sqref="B50:D50">
    <cfRule type="expression" dxfId="10" priority="13">
      <formula>OR($G$50,$H$50)</formula>
    </cfRule>
  </conditionalFormatting>
  <conditionalFormatting sqref="B51:D51">
    <cfRule type="expression" dxfId="9" priority="12">
      <formula>OR($G$51,$H$51)</formula>
    </cfRule>
  </conditionalFormatting>
  <conditionalFormatting sqref="B26:D26">
    <cfRule type="expression" dxfId="8" priority="10">
      <formula>OR($G$26,$H$26)</formula>
    </cfRule>
  </conditionalFormatting>
  <conditionalFormatting sqref="B27:D27">
    <cfRule type="expression" dxfId="7" priority="9">
      <formula>OR($G$27,$H$27)</formula>
    </cfRule>
  </conditionalFormatting>
  <conditionalFormatting sqref="B33:D33">
    <cfRule type="expression" dxfId="6" priority="7">
      <formula>OR($G$33,$H$33)</formula>
    </cfRule>
  </conditionalFormatting>
  <conditionalFormatting sqref="B28">
    <cfRule type="expression" dxfId="5" priority="6">
      <formula>OR($G$28,$H$28)</formula>
    </cfRule>
  </conditionalFormatting>
  <conditionalFormatting sqref="B29:D29">
    <cfRule type="expression" dxfId="4" priority="5">
      <formula>OR($G$29,$H$29)</formula>
    </cfRule>
  </conditionalFormatting>
  <conditionalFormatting sqref="B8:D8">
    <cfRule type="expression" dxfId="3" priority="4">
      <formula>OR($G$8,$H$8)</formula>
    </cfRule>
  </conditionalFormatting>
  <conditionalFormatting sqref="B30:D30">
    <cfRule type="expression" dxfId="2" priority="3">
      <formula>OR($G$30,$H$30)</formula>
    </cfRule>
  </conditionalFormatting>
  <conditionalFormatting sqref="B31:D31">
    <cfRule type="expression" dxfId="1" priority="2">
      <formula>OR($G$31,$H$31)</formula>
    </cfRule>
  </conditionalFormatting>
  <conditionalFormatting sqref="B32:D32">
    <cfRule type="expression" dxfId="0" priority="1">
      <formula>OR($G$32,$H$32)</formula>
    </cfRule>
  </conditionalFormatting>
  <pageMargins left="0.7" right="0.7" top="0.75" bottom="0.75" header="0.3" footer="0.3"/>
  <pageSetup paperSize="9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2" r:id="rId4" name="Check Box 4">
              <controlPr defaultSize="0" autoFill="0" autoLine="0" autoPict="0">
                <anchor moveWithCells="1">
                  <from>
                    <xdr:col>4</xdr:col>
                    <xdr:colOff>447675</xdr:colOff>
                    <xdr:row>4</xdr:row>
                    <xdr:rowOff>0</xdr:rowOff>
                  </from>
                  <to>
                    <xdr:col>4</xdr:col>
                    <xdr:colOff>685800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5" name="Check Box 9">
              <controlPr defaultSize="0" autoFill="0" autoLine="0" autoPict="0">
                <anchor moveWithCells="1">
                  <from>
                    <xdr:col>4</xdr:col>
                    <xdr:colOff>447675</xdr:colOff>
                    <xdr:row>5</xdr:row>
                    <xdr:rowOff>0</xdr:rowOff>
                  </from>
                  <to>
                    <xdr:col>4</xdr:col>
                    <xdr:colOff>685800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6" name="Check Box 10">
              <controlPr defaultSize="0" autoFill="0" autoLine="0" autoPict="0">
                <anchor moveWithCells="1">
                  <from>
                    <xdr:col>4</xdr:col>
                    <xdr:colOff>447675</xdr:colOff>
                    <xdr:row>6</xdr:row>
                    <xdr:rowOff>0</xdr:rowOff>
                  </from>
                  <to>
                    <xdr:col>4</xdr:col>
                    <xdr:colOff>685800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7" name="Check Box 11">
              <controlPr defaultSize="0" autoFill="0" autoLine="0" autoPict="0">
                <anchor moveWithCells="1">
                  <from>
                    <xdr:col>4</xdr:col>
                    <xdr:colOff>447675</xdr:colOff>
                    <xdr:row>12</xdr:row>
                    <xdr:rowOff>0</xdr:rowOff>
                  </from>
                  <to>
                    <xdr:col>4</xdr:col>
                    <xdr:colOff>685800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8" name="Check Box 12">
              <controlPr defaultSize="0" autoFill="0" autoLine="0" autoPict="0">
                <anchor moveWithCells="1">
                  <from>
                    <xdr:col>4</xdr:col>
                    <xdr:colOff>447675</xdr:colOff>
                    <xdr:row>13</xdr:row>
                    <xdr:rowOff>0</xdr:rowOff>
                  </from>
                  <to>
                    <xdr:col>4</xdr:col>
                    <xdr:colOff>685800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9" name="Check Box 13">
              <controlPr defaultSize="0" autoFill="0" autoLine="0" autoPict="0">
                <anchor moveWithCells="1">
                  <from>
                    <xdr:col>5</xdr:col>
                    <xdr:colOff>447675</xdr:colOff>
                    <xdr:row>4</xdr:row>
                    <xdr:rowOff>0</xdr:rowOff>
                  </from>
                  <to>
                    <xdr:col>5</xdr:col>
                    <xdr:colOff>685800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0" name="Check Box 14">
              <controlPr defaultSize="0" autoFill="0" autoLine="0" autoPict="0">
                <anchor moveWithCells="1">
                  <from>
                    <xdr:col>5</xdr:col>
                    <xdr:colOff>447675</xdr:colOff>
                    <xdr:row>5</xdr:row>
                    <xdr:rowOff>0</xdr:rowOff>
                  </from>
                  <to>
                    <xdr:col>5</xdr:col>
                    <xdr:colOff>685800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1" name="Check Box 15">
              <controlPr defaultSize="0" autoFill="0" autoLine="0" autoPict="0">
                <anchor moveWithCells="1">
                  <from>
                    <xdr:col>5</xdr:col>
                    <xdr:colOff>447675</xdr:colOff>
                    <xdr:row>6</xdr:row>
                    <xdr:rowOff>0</xdr:rowOff>
                  </from>
                  <to>
                    <xdr:col>5</xdr:col>
                    <xdr:colOff>685800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2" name="Check Box 16">
              <controlPr defaultSize="0" autoFill="0" autoLine="0" autoPict="0">
                <anchor moveWithCells="1">
                  <from>
                    <xdr:col>5</xdr:col>
                    <xdr:colOff>447675</xdr:colOff>
                    <xdr:row>12</xdr:row>
                    <xdr:rowOff>0</xdr:rowOff>
                  </from>
                  <to>
                    <xdr:col>5</xdr:col>
                    <xdr:colOff>685800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3" name="Check Box 17">
              <controlPr defaultSize="0" autoFill="0" autoLine="0" autoPict="0">
                <anchor moveWithCells="1">
                  <from>
                    <xdr:col>5</xdr:col>
                    <xdr:colOff>447675</xdr:colOff>
                    <xdr:row>13</xdr:row>
                    <xdr:rowOff>0</xdr:rowOff>
                  </from>
                  <to>
                    <xdr:col>5</xdr:col>
                    <xdr:colOff>685800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14" name="Check Box 20">
              <controlPr defaultSize="0" autoFill="0" autoLine="0" autoPict="0">
                <anchor moveWithCells="1">
                  <from>
                    <xdr:col>4</xdr:col>
                    <xdr:colOff>457200</xdr:colOff>
                    <xdr:row>14</xdr:row>
                    <xdr:rowOff>190500</xdr:rowOff>
                  </from>
                  <to>
                    <xdr:col>4</xdr:col>
                    <xdr:colOff>695325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15" name="Check Box 21">
              <controlPr defaultSize="0" autoFill="0" autoLine="0" autoPict="0">
                <anchor moveWithCells="1">
                  <from>
                    <xdr:col>4</xdr:col>
                    <xdr:colOff>447675</xdr:colOff>
                    <xdr:row>16</xdr:row>
                    <xdr:rowOff>0</xdr:rowOff>
                  </from>
                  <to>
                    <xdr:col>4</xdr:col>
                    <xdr:colOff>685800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16" name="Check Box 22">
              <controlPr defaultSize="0" autoFill="0" autoLine="0" autoPict="0">
                <anchor moveWithCells="1">
                  <from>
                    <xdr:col>5</xdr:col>
                    <xdr:colOff>447675</xdr:colOff>
                    <xdr:row>15</xdr:row>
                    <xdr:rowOff>0</xdr:rowOff>
                  </from>
                  <to>
                    <xdr:col>5</xdr:col>
                    <xdr:colOff>685800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17" name="Check Box 23">
              <controlPr defaultSize="0" autoFill="0" autoLine="0" autoPict="0">
                <anchor moveWithCells="1">
                  <from>
                    <xdr:col>5</xdr:col>
                    <xdr:colOff>447675</xdr:colOff>
                    <xdr:row>16</xdr:row>
                    <xdr:rowOff>0</xdr:rowOff>
                  </from>
                  <to>
                    <xdr:col>5</xdr:col>
                    <xdr:colOff>685800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18" name="Check Box 26">
              <controlPr defaultSize="0" autoFill="0" autoLine="0" autoPict="0">
                <anchor moveWithCells="1">
                  <from>
                    <xdr:col>4</xdr:col>
                    <xdr:colOff>447675</xdr:colOff>
                    <xdr:row>23</xdr:row>
                    <xdr:rowOff>0</xdr:rowOff>
                  </from>
                  <to>
                    <xdr:col>4</xdr:col>
                    <xdr:colOff>685800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19" name="Check Box 27">
              <controlPr defaultSize="0" autoFill="0" autoLine="0" autoPict="0">
                <anchor moveWithCells="1">
                  <from>
                    <xdr:col>4</xdr:col>
                    <xdr:colOff>447675</xdr:colOff>
                    <xdr:row>32</xdr:row>
                    <xdr:rowOff>0</xdr:rowOff>
                  </from>
                  <to>
                    <xdr:col>4</xdr:col>
                    <xdr:colOff>685800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20" name="Check Box 28">
              <controlPr defaultSize="0" autoFill="0" autoLine="0" autoPict="0">
                <anchor moveWithCells="1">
                  <from>
                    <xdr:col>4</xdr:col>
                    <xdr:colOff>447675</xdr:colOff>
                    <xdr:row>20</xdr:row>
                    <xdr:rowOff>0</xdr:rowOff>
                  </from>
                  <to>
                    <xdr:col>4</xdr:col>
                    <xdr:colOff>685800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21" name="Check Box 29">
              <controlPr defaultSize="0" autoFill="0" autoLine="0" autoPict="0">
                <anchor moveWithCells="1">
                  <from>
                    <xdr:col>4</xdr:col>
                    <xdr:colOff>447675</xdr:colOff>
                    <xdr:row>22</xdr:row>
                    <xdr:rowOff>0</xdr:rowOff>
                  </from>
                  <to>
                    <xdr:col>4</xdr:col>
                    <xdr:colOff>685800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22" name="Check Box 30">
              <controlPr defaultSize="0" autoFill="0" autoLine="0" autoPict="0">
                <anchor moveWithCells="1">
                  <from>
                    <xdr:col>5</xdr:col>
                    <xdr:colOff>447675</xdr:colOff>
                    <xdr:row>20</xdr:row>
                    <xdr:rowOff>0</xdr:rowOff>
                  </from>
                  <to>
                    <xdr:col>5</xdr:col>
                    <xdr:colOff>685800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23" name="Check Box 31">
              <controlPr defaultSize="0" autoFill="0" autoLine="0" autoPict="0">
                <anchor moveWithCells="1">
                  <from>
                    <xdr:col>5</xdr:col>
                    <xdr:colOff>447675</xdr:colOff>
                    <xdr:row>22</xdr:row>
                    <xdr:rowOff>0</xdr:rowOff>
                  </from>
                  <to>
                    <xdr:col>5</xdr:col>
                    <xdr:colOff>685800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24" name="Check Box 32">
              <controlPr defaultSize="0" autoFill="0" autoLine="0" autoPict="0">
                <anchor moveWithCells="1">
                  <from>
                    <xdr:col>5</xdr:col>
                    <xdr:colOff>447675</xdr:colOff>
                    <xdr:row>23</xdr:row>
                    <xdr:rowOff>0</xdr:rowOff>
                  </from>
                  <to>
                    <xdr:col>5</xdr:col>
                    <xdr:colOff>685800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25" name="Check Box 36">
              <controlPr defaultSize="0" autoFill="0" autoLine="0" autoPict="0">
                <anchor moveWithCells="1">
                  <from>
                    <xdr:col>4</xdr:col>
                    <xdr:colOff>447675</xdr:colOff>
                    <xdr:row>38</xdr:row>
                    <xdr:rowOff>0</xdr:rowOff>
                  </from>
                  <to>
                    <xdr:col>4</xdr:col>
                    <xdr:colOff>685800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26" name="Check Box 37">
              <controlPr defaultSize="0" autoFill="0" autoLine="0" autoPict="0">
                <anchor moveWithCells="1">
                  <from>
                    <xdr:col>4</xdr:col>
                    <xdr:colOff>447675</xdr:colOff>
                    <xdr:row>39</xdr:row>
                    <xdr:rowOff>0</xdr:rowOff>
                  </from>
                  <to>
                    <xdr:col>4</xdr:col>
                    <xdr:colOff>685800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27" name="Check Box 38">
              <controlPr defaultSize="0" autoFill="0" autoLine="0" autoPict="0">
                <anchor moveWithCells="1">
                  <from>
                    <xdr:col>5</xdr:col>
                    <xdr:colOff>447675</xdr:colOff>
                    <xdr:row>38</xdr:row>
                    <xdr:rowOff>0</xdr:rowOff>
                  </from>
                  <to>
                    <xdr:col>5</xdr:col>
                    <xdr:colOff>685800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28" name="Check Box 39">
              <controlPr defaultSize="0" autoFill="0" autoLine="0" autoPict="0">
                <anchor moveWithCells="1">
                  <from>
                    <xdr:col>5</xdr:col>
                    <xdr:colOff>447675</xdr:colOff>
                    <xdr:row>39</xdr:row>
                    <xdr:rowOff>0</xdr:rowOff>
                  </from>
                  <to>
                    <xdr:col>5</xdr:col>
                    <xdr:colOff>685800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r:id="rId29" name="Check Box 41">
              <controlPr defaultSize="0" autoFill="0" autoLine="0" autoPict="0">
                <anchor moveWithCells="1">
                  <from>
                    <xdr:col>4</xdr:col>
                    <xdr:colOff>447675</xdr:colOff>
                    <xdr:row>41</xdr:row>
                    <xdr:rowOff>0</xdr:rowOff>
                  </from>
                  <to>
                    <xdr:col>4</xdr:col>
                    <xdr:colOff>685800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r:id="rId30" name="Check Box 42">
              <controlPr defaultSize="0" autoFill="0" autoLine="0" autoPict="0">
                <anchor moveWithCells="1">
                  <from>
                    <xdr:col>4</xdr:col>
                    <xdr:colOff>447675</xdr:colOff>
                    <xdr:row>42</xdr:row>
                    <xdr:rowOff>0</xdr:rowOff>
                  </from>
                  <to>
                    <xdr:col>4</xdr:col>
                    <xdr:colOff>685800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r:id="rId31" name="Check Box 43">
              <controlPr defaultSize="0" autoFill="0" autoLine="0" autoPict="0">
                <anchor moveWithCells="1">
                  <from>
                    <xdr:col>4</xdr:col>
                    <xdr:colOff>447675</xdr:colOff>
                    <xdr:row>42</xdr:row>
                    <xdr:rowOff>0</xdr:rowOff>
                  </from>
                  <to>
                    <xdr:col>4</xdr:col>
                    <xdr:colOff>685800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r:id="rId32" name="Check Box 44">
              <controlPr defaultSize="0" autoFill="0" autoLine="0" autoPict="0">
                <anchor moveWithCells="1">
                  <from>
                    <xdr:col>4</xdr:col>
                    <xdr:colOff>447675</xdr:colOff>
                    <xdr:row>43</xdr:row>
                    <xdr:rowOff>0</xdr:rowOff>
                  </from>
                  <to>
                    <xdr:col>4</xdr:col>
                    <xdr:colOff>685800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r:id="rId33" name="Check Box 45">
              <controlPr defaultSize="0" autoFill="0" autoLine="0" autoPict="0">
                <anchor moveWithCells="1">
                  <from>
                    <xdr:col>4</xdr:col>
                    <xdr:colOff>447675</xdr:colOff>
                    <xdr:row>45</xdr:row>
                    <xdr:rowOff>0</xdr:rowOff>
                  </from>
                  <to>
                    <xdr:col>4</xdr:col>
                    <xdr:colOff>685800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r:id="rId34" name="Check Box 46">
              <controlPr defaultSize="0" autoFill="0" autoLine="0" autoPict="0">
                <anchor moveWithCells="1">
                  <from>
                    <xdr:col>4</xdr:col>
                    <xdr:colOff>447675</xdr:colOff>
                    <xdr:row>51</xdr:row>
                    <xdr:rowOff>0</xdr:rowOff>
                  </from>
                  <to>
                    <xdr:col>4</xdr:col>
                    <xdr:colOff>685800</xdr:colOff>
                    <xdr:row>52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" r:id="rId35" name="Check Box 47">
              <controlPr defaultSize="0" autoFill="0" autoLine="0" autoPict="0">
                <anchor moveWithCells="1">
                  <from>
                    <xdr:col>4</xdr:col>
                    <xdr:colOff>447675</xdr:colOff>
                    <xdr:row>54</xdr:row>
                    <xdr:rowOff>0</xdr:rowOff>
                  </from>
                  <to>
                    <xdr:col>4</xdr:col>
                    <xdr:colOff>685800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r:id="rId36" name="Check Box 49">
              <controlPr defaultSize="0" autoFill="0" autoLine="0" autoPict="0">
                <anchor moveWithCells="1">
                  <from>
                    <xdr:col>4</xdr:col>
                    <xdr:colOff>447675</xdr:colOff>
                    <xdr:row>55</xdr:row>
                    <xdr:rowOff>200025</xdr:rowOff>
                  </from>
                  <to>
                    <xdr:col>4</xdr:col>
                    <xdr:colOff>685800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r:id="rId37" name="Check Box 52">
              <controlPr defaultSize="0" autoFill="0" autoLine="0" autoPict="0">
                <anchor moveWithCells="1">
                  <from>
                    <xdr:col>4</xdr:col>
                    <xdr:colOff>447675</xdr:colOff>
                    <xdr:row>69</xdr:row>
                    <xdr:rowOff>0</xdr:rowOff>
                  </from>
                  <to>
                    <xdr:col>4</xdr:col>
                    <xdr:colOff>685800</xdr:colOff>
                    <xdr:row>70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" r:id="rId38" name="Check Box 54">
              <controlPr defaultSize="0" autoFill="0" autoLine="0" autoPict="0">
                <anchor moveWithCells="1">
                  <from>
                    <xdr:col>5</xdr:col>
                    <xdr:colOff>447675</xdr:colOff>
                    <xdr:row>41</xdr:row>
                    <xdr:rowOff>0</xdr:rowOff>
                  </from>
                  <to>
                    <xdr:col>5</xdr:col>
                    <xdr:colOff>685800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3" r:id="rId39" name="Check Box 55">
              <controlPr defaultSize="0" autoFill="0" autoLine="0" autoPict="0">
                <anchor moveWithCells="1">
                  <from>
                    <xdr:col>5</xdr:col>
                    <xdr:colOff>447675</xdr:colOff>
                    <xdr:row>42</xdr:row>
                    <xdr:rowOff>0</xdr:rowOff>
                  </from>
                  <to>
                    <xdr:col>5</xdr:col>
                    <xdr:colOff>685800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4" r:id="rId40" name="Check Box 56">
              <controlPr defaultSize="0" autoFill="0" autoLine="0" autoPict="0">
                <anchor moveWithCells="1">
                  <from>
                    <xdr:col>5</xdr:col>
                    <xdr:colOff>447675</xdr:colOff>
                    <xdr:row>43</xdr:row>
                    <xdr:rowOff>0</xdr:rowOff>
                  </from>
                  <to>
                    <xdr:col>5</xdr:col>
                    <xdr:colOff>685800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5" r:id="rId41" name="Check Box 57">
              <controlPr defaultSize="0" autoFill="0" autoLine="0" autoPict="0">
                <anchor moveWithCells="1">
                  <from>
                    <xdr:col>5</xdr:col>
                    <xdr:colOff>447675</xdr:colOff>
                    <xdr:row>45</xdr:row>
                    <xdr:rowOff>0</xdr:rowOff>
                  </from>
                  <to>
                    <xdr:col>5</xdr:col>
                    <xdr:colOff>685800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6" r:id="rId42" name="Check Box 58">
              <controlPr defaultSize="0" autoFill="0" autoLine="0" autoPict="0">
                <anchor moveWithCells="1">
                  <from>
                    <xdr:col>5</xdr:col>
                    <xdr:colOff>447675</xdr:colOff>
                    <xdr:row>51</xdr:row>
                    <xdr:rowOff>0</xdr:rowOff>
                  </from>
                  <to>
                    <xdr:col>5</xdr:col>
                    <xdr:colOff>685800</xdr:colOff>
                    <xdr:row>52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7" r:id="rId43" name="Check Box 59">
              <controlPr defaultSize="0" autoFill="0" autoLine="0" autoPict="0">
                <anchor moveWithCells="1">
                  <from>
                    <xdr:col>5</xdr:col>
                    <xdr:colOff>447675</xdr:colOff>
                    <xdr:row>54</xdr:row>
                    <xdr:rowOff>0</xdr:rowOff>
                  </from>
                  <to>
                    <xdr:col>5</xdr:col>
                    <xdr:colOff>685800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9" r:id="rId44" name="Check Box 61">
              <controlPr defaultSize="0" autoFill="0" autoLine="0" autoPict="0">
                <anchor moveWithCells="1">
                  <from>
                    <xdr:col>5</xdr:col>
                    <xdr:colOff>447675</xdr:colOff>
                    <xdr:row>55</xdr:row>
                    <xdr:rowOff>200025</xdr:rowOff>
                  </from>
                  <to>
                    <xdr:col>5</xdr:col>
                    <xdr:colOff>685800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2" r:id="rId45" name="Check Box 64">
              <controlPr defaultSize="0" autoFill="0" autoLine="0" autoPict="0">
                <anchor moveWithCells="1">
                  <from>
                    <xdr:col>5</xdr:col>
                    <xdr:colOff>447675</xdr:colOff>
                    <xdr:row>69</xdr:row>
                    <xdr:rowOff>0</xdr:rowOff>
                  </from>
                  <to>
                    <xdr:col>5</xdr:col>
                    <xdr:colOff>685800</xdr:colOff>
                    <xdr:row>70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4" r:id="rId46" name="Check Box 66">
              <controlPr defaultSize="0" autoFill="0" autoLine="0" autoPict="0">
                <anchor moveWithCells="1">
                  <from>
                    <xdr:col>5</xdr:col>
                    <xdr:colOff>447675</xdr:colOff>
                    <xdr:row>73</xdr:row>
                    <xdr:rowOff>0</xdr:rowOff>
                  </from>
                  <to>
                    <xdr:col>5</xdr:col>
                    <xdr:colOff>685800</xdr:colOff>
                    <xdr:row>83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6" r:id="rId47" name="Check Box 68">
              <controlPr defaultSize="0" autoFill="0" autoLine="0" autoPict="0">
                <anchor moveWithCells="1">
                  <from>
                    <xdr:col>4</xdr:col>
                    <xdr:colOff>447675</xdr:colOff>
                    <xdr:row>73</xdr:row>
                    <xdr:rowOff>0</xdr:rowOff>
                  </from>
                  <to>
                    <xdr:col>4</xdr:col>
                    <xdr:colOff>685800</xdr:colOff>
                    <xdr:row>83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8" r:id="rId48" name="Check Box 70">
              <controlPr defaultSize="0" autoFill="0" autoLine="0" autoPict="0">
                <anchor moveWithCells="1">
                  <from>
                    <xdr:col>5</xdr:col>
                    <xdr:colOff>447675</xdr:colOff>
                    <xdr:row>32</xdr:row>
                    <xdr:rowOff>0</xdr:rowOff>
                  </from>
                  <to>
                    <xdr:col>5</xdr:col>
                    <xdr:colOff>685800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9" r:id="rId49" name="Check Box 71">
              <controlPr defaultSize="0" autoFill="0" autoLine="0" autoPict="0">
                <anchor moveWithCells="1">
                  <from>
                    <xdr:col>4</xdr:col>
                    <xdr:colOff>447675</xdr:colOff>
                    <xdr:row>21</xdr:row>
                    <xdr:rowOff>0</xdr:rowOff>
                  </from>
                  <to>
                    <xdr:col>4</xdr:col>
                    <xdr:colOff>685800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0" r:id="rId50" name="Check Box 72">
              <controlPr defaultSize="0" autoFill="0" autoLine="0" autoPict="0">
                <anchor moveWithCells="1">
                  <from>
                    <xdr:col>5</xdr:col>
                    <xdr:colOff>447675</xdr:colOff>
                    <xdr:row>21</xdr:row>
                    <xdr:rowOff>0</xdr:rowOff>
                  </from>
                  <to>
                    <xdr:col>5</xdr:col>
                    <xdr:colOff>685800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1" r:id="rId51" name="Check Box 73">
              <controlPr defaultSize="0" autoFill="0" autoLine="0" autoPict="0">
                <anchor moveWithCells="1">
                  <from>
                    <xdr:col>4</xdr:col>
                    <xdr:colOff>447675</xdr:colOff>
                    <xdr:row>44</xdr:row>
                    <xdr:rowOff>0</xdr:rowOff>
                  </from>
                  <to>
                    <xdr:col>4</xdr:col>
                    <xdr:colOff>685800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2" r:id="rId52" name="Check Box 74">
              <controlPr defaultSize="0" autoFill="0" autoLine="0" autoPict="0">
                <anchor moveWithCells="1">
                  <from>
                    <xdr:col>5</xdr:col>
                    <xdr:colOff>447675</xdr:colOff>
                    <xdr:row>44</xdr:row>
                    <xdr:rowOff>0</xdr:rowOff>
                  </from>
                  <to>
                    <xdr:col>5</xdr:col>
                    <xdr:colOff>685800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3" r:id="rId53" name="Check Box 75">
              <controlPr defaultSize="0" autoFill="0" autoLine="0" autoPict="0">
                <anchor moveWithCells="1">
                  <from>
                    <xdr:col>4</xdr:col>
                    <xdr:colOff>447675</xdr:colOff>
                    <xdr:row>24</xdr:row>
                    <xdr:rowOff>0</xdr:rowOff>
                  </from>
                  <to>
                    <xdr:col>4</xdr:col>
                    <xdr:colOff>685800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4" r:id="rId54" name="Check Box 76">
              <controlPr defaultSize="0" autoFill="0" autoLine="0" autoPict="0">
                <anchor moveWithCells="1">
                  <from>
                    <xdr:col>5</xdr:col>
                    <xdr:colOff>447675</xdr:colOff>
                    <xdr:row>24</xdr:row>
                    <xdr:rowOff>0</xdr:rowOff>
                  </from>
                  <to>
                    <xdr:col>5</xdr:col>
                    <xdr:colOff>685800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5" r:id="rId55" name="Check Box 77">
              <controlPr defaultSize="0" autoFill="0" autoLine="0" autoPict="0">
                <anchor moveWithCells="1">
                  <from>
                    <xdr:col>4</xdr:col>
                    <xdr:colOff>447675</xdr:colOff>
                    <xdr:row>46</xdr:row>
                    <xdr:rowOff>0</xdr:rowOff>
                  </from>
                  <to>
                    <xdr:col>4</xdr:col>
                    <xdr:colOff>685800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6" r:id="rId56" name="Check Box 78">
              <controlPr defaultSize="0" autoFill="0" autoLine="0" autoPict="0">
                <anchor moveWithCells="1">
                  <from>
                    <xdr:col>5</xdr:col>
                    <xdr:colOff>447675</xdr:colOff>
                    <xdr:row>46</xdr:row>
                    <xdr:rowOff>0</xdr:rowOff>
                  </from>
                  <to>
                    <xdr:col>5</xdr:col>
                    <xdr:colOff>685800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7" r:id="rId57" name="Check Box 79">
              <controlPr defaultSize="0" autoFill="0" autoLine="0" autoPict="0">
                <anchor moveWithCells="1">
                  <from>
                    <xdr:col>4</xdr:col>
                    <xdr:colOff>447675</xdr:colOff>
                    <xdr:row>47</xdr:row>
                    <xdr:rowOff>0</xdr:rowOff>
                  </from>
                  <to>
                    <xdr:col>4</xdr:col>
                    <xdr:colOff>685800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8" r:id="rId58" name="Check Box 80">
              <controlPr defaultSize="0" autoFill="0" autoLine="0" autoPict="0">
                <anchor moveWithCells="1">
                  <from>
                    <xdr:col>5</xdr:col>
                    <xdr:colOff>447675</xdr:colOff>
                    <xdr:row>47</xdr:row>
                    <xdr:rowOff>0</xdr:rowOff>
                  </from>
                  <to>
                    <xdr:col>5</xdr:col>
                    <xdr:colOff>685800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9" r:id="rId59" name="Check Box 81">
              <controlPr defaultSize="0" autoFill="0" autoLine="0" autoPict="0">
                <anchor moveWithCells="1">
                  <from>
                    <xdr:col>4</xdr:col>
                    <xdr:colOff>447675</xdr:colOff>
                    <xdr:row>52</xdr:row>
                    <xdr:rowOff>0</xdr:rowOff>
                  </from>
                  <to>
                    <xdr:col>4</xdr:col>
                    <xdr:colOff>685800</xdr:colOff>
                    <xdr:row>53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0" r:id="rId60" name="Check Box 82">
              <controlPr defaultSize="0" autoFill="0" autoLine="0" autoPict="0">
                <anchor moveWithCells="1">
                  <from>
                    <xdr:col>4</xdr:col>
                    <xdr:colOff>447675</xdr:colOff>
                    <xdr:row>53</xdr:row>
                    <xdr:rowOff>0</xdr:rowOff>
                  </from>
                  <to>
                    <xdr:col>4</xdr:col>
                    <xdr:colOff>685800</xdr:colOff>
                    <xdr:row>54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1" r:id="rId61" name="Check Box 83">
              <controlPr defaultSize="0" autoFill="0" autoLine="0" autoPict="0">
                <anchor moveWithCells="1">
                  <from>
                    <xdr:col>5</xdr:col>
                    <xdr:colOff>447675</xdr:colOff>
                    <xdr:row>52</xdr:row>
                    <xdr:rowOff>0</xdr:rowOff>
                  </from>
                  <to>
                    <xdr:col>5</xdr:col>
                    <xdr:colOff>685800</xdr:colOff>
                    <xdr:row>53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2" r:id="rId62" name="Check Box 84">
              <controlPr defaultSize="0" autoFill="0" autoLine="0" autoPict="0">
                <anchor moveWithCells="1">
                  <from>
                    <xdr:col>5</xdr:col>
                    <xdr:colOff>447675</xdr:colOff>
                    <xdr:row>53</xdr:row>
                    <xdr:rowOff>0</xdr:rowOff>
                  </from>
                  <to>
                    <xdr:col>5</xdr:col>
                    <xdr:colOff>685800</xdr:colOff>
                    <xdr:row>54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7" r:id="rId63" name="Check Box 89">
              <controlPr defaultSize="0" autoFill="0" autoLine="0" autoPict="0">
                <anchor moveWithCells="1">
                  <from>
                    <xdr:col>4</xdr:col>
                    <xdr:colOff>447675</xdr:colOff>
                    <xdr:row>57</xdr:row>
                    <xdr:rowOff>0</xdr:rowOff>
                  </from>
                  <to>
                    <xdr:col>4</xdr:col>
                    <xdr:colOff>685800</xdr:colOff>
                    <xdr:row>58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8" r:id="rId64" name="Check Box 90">
              <controlPr defaultSize="0" autoFill="0" autoLine="0" autoPict="0">
                <anchor moveWithCells="1">
                  <from>
                    <xdr:col>5</xdr:col>
                    <xdr:colOff>447675</xdr:colOff>
                    <xdr:row>57</xdr:row>
                    <xdr:rowOff>0</xdr:rowOff>
                  </from>
                  <to>
                    <xdr:col>5</xdr:col>
                    <xdr:colOff>685800</xdr:colOff>
                    <xdr:row>58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9" r:id="rId65" name="Check Box 91">
              <controlPr defaultSize="0" autoFill="0" autoLine="0" autoPict="0">
                <anchor moveWithCells="1">
                  <from>
                    <xdr:col>4</xdr:col>
                    <xdr:colOff>447675</xdr:colOff>
                    <xdr:row>58</xdr:row>
                    <xdr:rowOff>0</xdr:rowOff>
                  </from>
                  <to>
                    <xdr:col>4</xdr:col>
                    <xdr:colOff>685800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0" r:id="rId66" name="Check Box 92">
              <controlPr defaultSize="0" autoFill="0" autoLine="0" autoPict="0">
                <anchor moveWithCells="1">
                  <from>
                    <xdr:col>5</xdr:col>
                    <xdr:colOff>447675</xdr:colOff>
                    <xdr:row>58</xdr:row>
                    <xdr:rowOff>0</xdr:rowOff>
                  </from>
                  <to>
                    <xdr:col>5</xdr:col>
                    <xdr:colOff>685800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1" r:id="rId67" name="Check Box 93">
              <controlPr defaultSize="0" autoFill="0" autoLine="0" autoPict="0">
                <anchor moveWithCells="1">
                  <from>
                    <xdr:col>4</xdr:col>
                    <xdr:colOff>447675</xdr:colOff>
                    <xdr:row>59</xdr:row>
                    <xdr:rowOff>0</xdr:rowOff>
                  </from>
                  <to>
                    <xdr:col>4</xdr:col>
                    <xdr:colOff>685800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2" r:id="rId68" name="Check Box 94">
              <controlPr defaultSize="0" autoFill="0" autoLine="0" autoPict="0">
                <anchor moveWithCells="1">
                  <from>
                    <xdr:col>5</xdr:col>
                    <xdr:colOff>447675</xdr:colOff>
                    <xdr:row>59</xdr:row>
                    <xdr:rowOff>0</xdr:rowOff>
                  </from>
                  <to>
                    <xdr:col>5</xdr:col>
                    <xdr:colOff>685800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3" r:id="rId69" name="Check Box 95">
              <controlPr defaultSize="0" autoFill="0" autoLine="0" autoPict="0">
                <anchor moveWithCells="1">
                  <from>
                    <xdr:col>4</xdr:col>
                    <xdr:colOff>447675</xdr:colOff>
                    <xdr:row>60</xdr:row>
                    <xdr:rowOff>0</xdr:rowOff>
                  </from>
                  <to>
                    <xdr:col>4</xdr:col>
                    <xdr:colOff>685800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4" r:id="rId70" name="Check Box 96">
              <controlPr defaultSize="0" autoFill="0" autoLine="0" autoPict="0">
                <anchor moveWithCells="1">
                  <from>
                    <xdr:col>5</xdr:col>
                    <xdr:colOff>447675</xdr:colOff>
                    <xdr:row>60</xdr:row>
                    <xdr:rowOff>0</xdr:rowOff>
                  </from>
                  <to>
                    <xdr:col>5</xdr:col>
                    <xdr:colOff>685800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5" r:id="rId71" name="Check Box 97">
              <controlPr defaultSize="0" autoFill="0" autoLine="0" autoPict="0">
                <anchor moveWithCells="1">
                  <from>
                    <xdr:col>4</xdr:col>
                    <xdr:colOff>447675</xdr:colOff>
                    <xdr:row>61</xdr:row>
                    <xdr:rowOff>0</xdr:rowOff>
                  </from>
                  <to>
                    <xdr:col>4</xdr:col>
                    <xdr:colOff>685800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6" r:id="rId72" name="Check Box 98">
              <controlPr defaultSize="0" autoFill="0" autoLine="0" autoPict="0">
                <anchor moveWithCells="1">
                  <from>
                    <xdr:col>5</xdr:col>
                    <xdr:colOff>447675</xdr:colOff>
                    <xdr:row>61</xdr:row>
                    <xdr:rowOff>0</xdr:rowOff>
                  </from>
                  <to>
                    <xdr:col>5</xdr:col>
                    <xdr:colOff>685800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7" r:id="rId73" name="Check Box 99">
              <controlPr defaultSize="0" autoFill="0" autoLine="0" autoPict="0">
                <anchor moveWithCells="1">
                  <from>
                    <xdr:col>4</xdr:col>
                    <xdr:colOff>447675</xdr:colOff>
                    <xdr:row>62</xdr:row>
                    <xdr:rowOff>0</xdr:rowOff>
                  </from>
                  <to>
                    <xdr:col>4</xdr:col>
                    <xdr:colOff>685800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8" r:id="rId74" name="Check Box 100">
              <controlPr defaultSize="0" autoFill="0" autoLine="0" autoPict="0">
                <anchor moveWithCells="1">
                  <from>
                    <xdr:col>5</xdr:col>
                    <xdr:colOff>447675</xdr:colOff>
                    <xdr:row>62</xdr:row>
                    <xdr:rowOff>0</xdr:rowOff>
                  </from>
                  <to>
                    <xdr:col>5</xdr:col>
                    <xdr:colOff>685800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9" r:id="rId75" name="Check Box 101">
              <controlPr defaultSize="0" autoFill="0" autoLine="0" autoPict="0">
                <anchor moveWithCells="1">
                  <from>
                    <xdr:col>4</xdr:col>
                    <xdr:colOff>447675</xdr:colOff>
                    <xdr:row>64</xdr:row>
                    <xdr:rowOff>0</xdr:rowOff>
                  </from>
                  <to>
                    <xdr:col>4</xdr:col>
                    <xdr:colOff>685800</xdr:colOff>
                    <xdr:row>65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0" r:id="rId76" name="Check Box 102">
              <controlPr defaultSize="0" autoFill="0" autoLine="0" autoPict="0">
                <anchor moveWithCells="1">
                  <from>
                    <xdr:col>5</xdr:col>
                    <xdr:colOff>447675</xdr:colOff>
                    <xdr:row>64</xdr:row>
                    <xdr:rowOff>0</xdr:rowOff>
                  </from>
                  <to>
                    <xdr:col>5</xdr:col>
                    <xdr:colOff>685800</xdr:colOff>
                    <xdr:row>65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" r:id="rId77" name="Check Box 103">
              <controlPr defaultSize="0" autoFill="0" autoLine="0" autoPict="0">
                <anchor moveWithCells="1">
                  <from>
                    <xdr:col>4</xdr:col>
                    <xdr:colOff>447675</xdr:colOff>
                    <xdr:row>65</xdr:row>
                    <xdr:rowOff>0</xdr:rowOff>
                  </from>
                  <to>
                    <xdr:col>4</xdr:col>
                    <xdr:colOff>685800</xdr:colOff>
                    <xdr:row>66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" r:id="rId78" name="Check Box 104">
              <controlPr defaultSize="0" autoFill="0" autoLine="0" autoPict="0">
                <anchor moveWithCells="1">
                  <from>
                    <xdr:col>5</xdr:col>
                    <xdr:colOff>447675</xdr:colOff>
                    <xdr:row>65</xdr:row>
                    <xdr:rowOff>0</xdr:rowOff>
                  </from>
                  <to>
                    <xdr:col>5</xdr:col>
                    <xdr:colOff>685800</xdr:colOff>
                    <xdr:row>66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3" r:id="rId79" name="Check Box 105">
              <controlPr defaultSize="0" autoFill="0" autoLine="0" autoPict="0">
                <anchor moveWithCells="1">
                  <from>
                    <xdr:col>4</xdr:col>
                    <xdr:colOff>447675</xdr:colOff>
                    <xdr:row>66</xdr:row>
                    <xdr:rowOff>0</xdr:rowOff>
                  </from>
                  <to>
                    <xdr:col>4</xdr:col>
                    <xdr:colOff>685800</xdr:colOff>
                    <xdr:row>67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4" r:id="rId80" name="Check Box 106">
              <controlPr defaultSize="0" autoFill="0" autoLine="0" autoPict="0">
                <anchor moveWithCells="1">
                  <from>
                    <xdr:col>5</xdr:col>
                    <xdr:colOff>447675</xdr:colOff>
                    <xdr:row>66</xdr:row>
                    <xdr:rowOff>0</xdr:rowOff>
                  </from>
                  <to>
                    <xdr:col>5</xdr:col>
                    <xdr:colOff>685800</xdr:colOff>
                    <xdr:row>67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5" r:id="rId81" name="Check Box 107">
              <controlPr defaultSize="0" autoFill="0" autoLine="0" autoPict="0">
                <anchor moveWithCells="1">
                  <from>
                    <xdr:col>4</xdr:col>
                    <xdr:colOff>447675</xdr:colOff>
                    <xdr:row>67</xdr:row>
                    <xdr:rowOff>0</xdr:rowOff>
                  </from>
                  <to>
                    <xdr:col>4</xdr:col>
                    <xdr:colOff>685800</xdr:colOff>
                    <xdr:row>68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6" r:id="rId82" name="Check Box 108">
              <controlPr defaultSize="0" autoFill="0" autoLine="0" autoPict="0">
                <anchor moveWithCells="1">
                  <from>
                    <xdr:col>5</xdr:col>
                    <xdr:colOff>447675</xdr:colOff>
                    <xdr:row>67</xdr:row>
                    <xdr:rowOff>0</xdr:rowOff>
                  </from>
                  <to>
                    <xdr:col>5</xdr:col>
                    <xdr:colOff>685800</xdr:colOff>
                    <xdr:row>68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7" r:id="rId83" name="Check Box 109">
              <controlPr defaultSize="0" autoFill="0" autoLine="0" autoPict="0">
                <anchor moveWithCells="1">
                  <from>
                    <xdr:col>4</xdr:col>
                    <xdr:colOff>447675</xdr:colOff>
                    <xdr:row>68</xdr:row>
                    <xdr:rowOff>0</xdr:rowOff>
                  </from>
                  <to>
                    <xdr:col>4</xdr:col>
                    <xdr:colOff>685800</xdr:colOff>
                    <xdr:row>69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8" r:id="rId84" name="Check Box 110">
              <controlPr defaultSize="0" autoFill="0" autoLine="0" autoPict="0">
                <anchor moveWithCells="1">
                  <from>
                    <xdr:col>5</xdr:col>
                    <xdr:colOff>447675</xdr:colOff>
                    <xdr:row>68</xdr:row>
                    <xdr:rowOff>0</xdr:rowOff>
                  </from>
                  <to>
                    <xdr:col>5</xdr:col>
                    <xdr:colOff>685800</xdr:colOff>
                    <xdr:row>69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9" r:id="rId85" name="Check Box 111">
              <controlPr defaultSize="0" autoFill="0" autoLine="0" autoPict="0">
                <anchor moveWithCells="1">
                  <from>
                    <xdr:col>4</xdr:col>
                    <xdr:colOff>447675</xdr:colOff>
                    <xdr:row>70</xdr:row>
                    <xdr:rowOff>0</xdr:rowOff>
                  </from>
                  <to>
                    <xdr:col>4</xdr:col>
                    <xdr:colOff>685800</xdr:colOff>
                    <xdr:row>71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0" r:id="rId86" name="Check Box 112">
              <controlPr defaultSize="0" autoFill="0" autoLine="0" autoPict="0">
                <anchor moveWithCells="1">
                  <from>
                    <xdr:col>5</xdr:col>
                    <xdr:colOff>447675</xdr:colOff>
                    <xdr:row>70</xdr:row>
                    <xdr:rowOff>0</xdr:rowOff>
                  </from>
                  <to>
                    <xdr:col>5</xdr:col>
                    <xdr:colOff>685800</xdr:colOff>
                    <xdr:row>71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1" r:id="rId87" name="Check Box 113">
              <controlPr defaultSize="0" autoFill="0" autoLine="0" autoPict="0">
                <anchor moveWithCells="1">
                  <from>
                    <xdr:col>4</xdr:col>
                    <xdr:colOff>447675</xdr:colOff>
                    <xdr:row>71</xdr:row>
                    <xdr:rowOff>0</xdr:rowOff>
                  </from>
                  <to>
                    <xdr:col>4</xdr:col>
                    <xdr:colOff>685800</xdr:colOff>
                    <xdr:row>72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2" r:id="rId88" name="Check Box 114">
              <controlPr defaultSize="0" autoFill="0" autoLine="0" autoPict="0">
                <anchor moveWithCells="1">
                  <from>
                    <xdr:col>5</xdr:col>
                    <xdr:colOff>447675</xdr:colOff>
                    <xdr:row>71</xdr:row>
                    <xdr:rowOff>0</xdr:rowOff>
                  </from>
                  <to>
                    <xdr:col>5</xdr:col>
                    <xdr:colOff>685800</xdr:colOff>
                    <xdr:row>72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3" r:id="rId89" name="Check Box 115">
              <controlPr defaultSize="0" autoFill="0" autoLine="0" autoPict="0">
                <anchor moveWithCells="1">
                  <from>
                    <xdr:col>4</xdr:col>
                    <xdr:colOff>447675</xdr:colOff>
                    <xdr:row>72</xdr:row>
                    <xdr:rowOff>0</xdr:rowOff>
                  </from>
                  <to>
                    <xdr:col>4</xdr:col>
                    <xdr:colOff>685800</xdr:colOff>
                    <xdr:row>73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4" r:id="rId90" name="Check Box 116">
              <controlPr defaultSize="0" autoFill="0" autoLine="0" autoPict="0">
                <anchor moveWithCells="1">
                  <from>
                    <xdr:col>5</xdr:col>
                    <xdr:colOff>447675</xdr:colOff>
                    <xdr:row>72</xdr:row>
                    <xdr:rowOff>0</xdr:rowOff>
                  </from>
                  <to>
                    <xdr:col>5</xdr:col>
                    <xdr:colOff>685800</xdr:colOff>
                    <xdr:row>73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5" r:id="rId91" name="Check Box 117">
              <controlPr defaultSize="0" autoFill="0" autoLine="0" autoPict="0">
                <anchor moveWithCells="1">
                  <from>
                    <xdr:col>4</xdr:col>
                    <xdr:colOff>447675</xdr:colOff>
                    <xdr:row>8</xdr:row>
                    <xdr:rowOff>0</xdr:rowOff>
                  </from>
                  <to>
                    <xdr:col>4</xdr:col>
                    <xdr:colOff>685800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6" r:id="rId92" name="Check Box 118">
              <controlPr defaultSize="0" autoFill="0" autoLine="0" autoPict="0">
                <anchor moveWithCells="1">
                  <from>
                    <xdr:col>4</xdr:col>
                    <xdr:colOff>447675</xdr:colOff>
                    <xdr:row>9</xdr:row>
                    <xdr:rowOff>0</xdr:rowOff>
                  </from>
                  <to>
                    <xdr:col>4</xdr:col>
                    <xdr:colOff>685800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7" r:id="rId93" name="Check Box 119">
              <controlPr defaultSize="0" autoFill="0" autoLine="0" autoPict="0">
                <anchor moveWithCells="1">
                  <from>
                    <xdr:col>4</xdr:col>
                    <xdr:colOff>447675</xdr:colOff>
                    <xdr:row>10</xdr:row>
                    <xdr:rowOff>0</xdr:rowOff>
                  </from>
                  <to>
                    <xdr:col>4</xdr:col>
                    <xdr:colOff>685800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8" r:id="rId94" name="Check Box 120">
              <controlPr defaultSize="0" autoFill="0" autoLine="0" autoPict="0">
                <anchor moveWithCells="1">
                  <from>
                    <xdr:col>4</xdr:col>
                    <xdr:colOff>447675</xdr:colOff>
                    <xdr:row>11</xdr:row>
                    <xdr:rowOff>0</xdr:rowOff>
                  </from>
                  <to>
                    <xdr:col>4</xdr:col>
                    <xdr:colOff>685800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9" r:id="rId95" name="Check Box 121">
              <controlPr defaultSize="0" autoFill="0" autoLine="0" autoPict="0">
                <anchor moveWithCells="1">
                  <from>
                    <xdr:col>5</xdr:col>
                    <xdr:colOff>447675</xdr:colOff>
                    <xdr:row>8</xdr:row>
                    <xdr:rowOff>0</xdr:rowOff>
                  </from>
                  <to>
                    <xdr:col>5</xdr:col>
                    <xdr:colOff>685800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0" r:id="rId96" name="Check Box 122">
              <controlPr defaultSize="0" autoFill="0" autoLine="0" autoPict="0">
                <anchor moveWithCells="1">
                  <from>
                    <xdr:col>5</xdr:col>
                    <xdr:colOff>447675</xdr:colOff>
                    <xdr:row>9</xdr:row>
                    <xdr:rowOff>0</xdr:rowOff>
                  </from>
                  <to>
                    <xdr:col>5</xdr:col>
                    <xdr:colOff>685800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1" r:id="rId97" name="Check Box 123">
              <controlPr defaultSize="0" autoFill="0" autoLine="0" autoPict="0">
                <anchor moveWithCells="1">
                  <from>
                    <xdr:col>5</xdr:col>
                    <xdr:colOff>447675</xdr:colOff>
                    <xdr:row>10</xdr:row>
                    <xdr:rowOff>0</xdr:rowOff>
                  </from>
                  <to>
                    <xdr:col>5</xdr:col>
                    <xdr:colOff>685800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2" r:id="rId98" name="Check Box 124">
              <controlPr defaultSize="0" autoFill="0" autoLine="0" autoPict="0">
                <anchor moveWithCells="1">
                  <from>
                    <xdr:col>5</xdr:col>
                    <xdr:colOff>447675</xdr:colOff>
                    <xdr:row>11</xdr:row>
                    <xdr:rowOff>0</xdr:rowOff>
                  </from>
                  <to>
                    <xdr:col>5</xdr:col>
                    <xdr:colOff>685800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3" r:id="rId99" name="Check Box 125">
              <controlPr defaultSize="0" autoFill="0" autoLine="0" autoPict="0">
                <anchor moveWithCells="1">
                  <from>
                    <xdr:col>4</xdr:col>
                    <xdr:colOff>447675</xdr:colOff>
                    <xdr:row>48</xdr:row>
                    <xdr:rowOff>0</xdr:rowOff>
                  </from>
                  <to>
                    <xdr:col>4</xdr:col>
                    <xdr:colOff>685800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4" r:id="rId100" name="Check Box 126">
              <controlPr defaultSize="0" autoFill="0" autoLine="0" autoPict="0">
                <anchor moveWithCells="1">
                  <from>
                    <xdr:col>4</xdr:col>
                    <xdr:colOff>447675</xdr:colOff>
                    <xdr:row>49</xdr:row>
                    <xdr:rowOff>0</xdr:rowOff>
                  </from>
                  <to>
                    <xdr:col>4</xdr:col>
                    <xdr:colOff>685800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5" r:id="rId101" name="Check Box 127">
              <controlPr defaultSize="0" autoFill="0" autoLine="0" autoPict="0">
                <anchor moveWithCells="1">
                  <from>
                    <xdr:col>4</xdr:col>
                    <xdr:colOff>447675</xdr:colOff>
                    <xdr:row>50</xdr:row>
                    <xdr:rowOff>0</xdr:rowOff>
                  </from>
                  <to>
                    <xdr:col>4</xdr:col>
                    <xdr:colOff>685800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6" r:id="rId102" name="Check Box 128">
              <controlPr defaultSize="0" autoFill="0" autoLine="0" autoPict="0">
                <anchor moveWithCells="1">
                  <from>
                    <xdr:col>5</xdr:col>
                    <xdr:colOff>447675</xdr:colOff>
                    <xdr:row>48</xdr:row>
                    <xdr:rowOff>0</xdr:rowOff>
                  </from>
                  <to>
                    <xdr:col>5</xdr:col>
                    <xdr:colOff>685800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7" r:id="rId103" name="Check Box 129">
              <controlPr defaultSize="0" autoFill="0" autoLine="0" autoPict="0">
                <anchor moveWithCells="1">
                  <from>
                    <xdr:col>5</xdr:col>
                    <xdr:colOff>447675</xdr:colOff>
                    <xdr:row>49</xdr:row>
                    <xdr:rowOff>0</xdr:rowOff>
                  </from>
                  <to>
                    <xdr:col>5</xdr:col>
                    <xdr:colOff>685800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8" r:id="rId104" name="Check Box 130">
              <controlPr defaultSize="0" autoFill="0" autoLine="0" autoPict="0">
                <anchor moveWithCells="1">
                  <from>
                    <xdr:col>5</xdr:col>
                    <xdr:colOff>447675</xdr:colOff>
                    <xdr:row>50</xdr:row>
                    <xdr:rowOff>0</xdr:rowOff>
                  </from>
                  <to>
                    <xdr:col>5</xdr:col>
                    <xdr:colOff>685800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9" r:id="rId105" name="Check Box 131">
              <controlPr defaultSize="0" autoFill="0" autoLine="0" autoPict="0">
                <anchor moveWithCells="1">
                  <from>
                    <xdr:col>4</xdr:col>
                    <xdr:colOff>447675</xdr:colOff>
                    <xdr:row>25</xdr:row>
                    <xdr:rowOff>0</xdr:rowOff>
                  </from>
                  <to>
                    <xdr:col>4</xdr:col>
                    <xdr:colOff>685800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0" r:id="rId106" name="Check Box 132">
              <controlPr defaultSize="0" autoFill="0" autoLine="0" autoPict="0">
                <anchor moveWithCells="1">
                  <from>
                    <xdr:col>4</xdr:col>
                    <xdr:colOff>447675</xdr:colOff>
                    <xdr:row>26</xdr:row>
                    <xdr:rowOff>0</xdr:rowOff>
                  </from>
                  <to>
                    <xdr:col>4</xdr:col>
                    <xdr:colOff>685800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1" r:id="rId107" name="Check Box 133">
              <controlPr defaultSize="0" autoFill="0" autoLine="0" autoPict="0">
                <anchor moveWithCells="1">
                  <from>
                    <xdr:col>4</xdr:col>
                    <xdr:colOff>447675</xdr:colOff>
                    <xdr:row>27</xdr:row>
                    <xdr:rowOff>0</xdr:rowOff>
                  </from>
                  <to>
                    <xdr:col>4</xdr:col>
                    <xdr:colOff>685800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2" r:id="rId108" name="Check Box 134">
              <controlPr defaultSize="0" autoFill="0" autoLine="0" autoPict="0">
                <anchor moveWithCells="1">
                  <from>
                    <xdr:col>5</xdr:col>
                    <xdr:colOff>447675</xdr:colOff>
                    <xdr:row>25</xdr:row>
                    <xdr:rowOff>0</xdr:rowOff>
                  </from>
                  <to>
                    <xdr:col>5</xdr:col>
                    <xdr:colOff>685800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3" r:id="rId109" name="Check Box 135">
              <controlPr defaultSize="0" autoFill="0" autoLine="0" autoPict="0">
                <anchor moveWithCells="1">
                  <from>
                    <xdr:col>5</xdr:col>
                    <xdr:colOff>447675</xdr:colOff>
                    <xdr:row>26</xdr:row>
                    <xdr:rowOff>0</xdr:rowOff>
                  </from>
                  <to>
                    <xdr:col>5</xdr:col>
                    <xdr:colOff>685800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4" r:id="rId110" name="Check Box 136">
              <controlPr defaultSize="0" autoFill="0" autoLine="0" autoPict="0">
                <anchor moveWithCells="1">
                  <from>
                    <xdr:col>5</xdr:col>
                    <xdr:colOff>447675</xdr:colOff>
                    <xdr:row>27</xdr:row>
                    <xdr:rowOff>0</xdr:rowOff>
                  </from>
                  <to>
                    <xdr:col>5</xdr:col>
                    <xdr:colOff>685800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5" r:id="rId111" name="Check Box 137">
              <controlPr defaultSize="0" autoFill="0" autoLine="0" autoPict="0">
                <anchor moveWithCells="1">
                  <from>
                    <xdr:col>4</xdr:col>
                    <xdr:colOff>447675</xdr:colOff>
                    <xdr:row>28</xdr:row>
                    <xdr:rowOff>0</xdr:rowOff>
                  </from>
                  <to>
                    <xdr:col>4</xdr:col>
                    <xdr:colOff>685800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6" r:id="rId112" name="Check Box 138">
              <controlPr defaultSize="0" autoFill="0" autoLine="0" autoPict="0">
                <anchor moveWithCells="1">
                  <from>
                    <xdr:col>5</xdr:col>
                    <xdr:colOff>447675</xdr:colOff>
                    <xdr:row>28</xdr:row>
                    <xdr:rowOff>0</xdr:rowOff>
                  </from>
                  <to>
                    <xdr:col>5</xdr:col>
                    <xdr:colOff>685800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7" r:id="rId113" name="Check Box 139">
              <controlPr defaultSize="0" autoFill="0" autoLine="0" autoPict="0">
                <anchor moveWithCells="1">
                  <from>
                    <xdr:col>4</xdr:col>
                    <xdr:colOff>447675</xdr:colOff>
                    <xdr:row>55</xdr:row>
                    <xdr:rowOff>0</xdr:rowOff>
                  </from>
                  <to>
                    <xdr:col>4</xdr:col>
                    <xdr:colOff>685800</xdr:colOff>
                    <xdr:row>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8" r:id="rId114" name="Check Box 140">
              <controlPr defaultSize="0" autoFill="0" autoLine="0" autoPict="0">
                <anchor moveWithCells="1">
                  <from>
                    <xdr:col>5</xdr:col>
                    <xdr:colOff>447675</xdr:colOff>
                    <xdr:row>55</xdr:row>
                    <xdr:rowOff>0</xdr:rowOff>
                  </from>
                  <to>
                    <xdr:col>5</xdr:col>
                    <xdr:colOff>685800</xdr:colOff>
                    <xdr:row>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9" r:id="rId115" name="Check Box 141">
              <controlPr defaultSize="0" autoFill="0" autoLine="0" autoPict="0">
                <anchor moveWithCells="1">
                  <from>
                    <xdr:col>4</xdr:col>
                    <xdr:colOff>447675</xdr:colOff>
                    <xdr:row>63</xdr:row>
                    <xdr:rowOff>0</xdr:rowOff>
                  </from>
                  <to>
                    <xdr:col>4</xdr:col>
                    <xdr:colOff>685800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0" r:id="rId116" name="Check Box 142">
              <controlPr defaultSize="0" autoFill="0" autoLine="0" autoPict="0">
                <anchor moveWithCells="1">
                  <from>
                    <xdr:col>5</xdr:col>
                    <xdr:colOff>447675</xdr:colOff>
                    <xdr:row>63</xdr:row>
                    <xdr:rowOff>0</xdr:rowOff>
                  </from>
                  <to>
                    <xdr:col>5</xdr:col>
                    <xdr:colOff>685800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1" r:id="rId117" name="Check Box 143">
              <controlPr defaultSize="0" autoFill="0" autoLine="0" autoPict="0">
                <anchor moveWithCells="1">
                  <from>
                    <xdr:col>4</xdr:col>
                    <xdr:colOff>447675</xdr:colOff>
                    <xdr:row>7</xdr:row>
                    <xdr:rowOff>0</xdr:rowOff>
                  </from>
                  <to>
                    <xdr:col>4</xdr:col>
                    <xdr:colOff>685800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2" r:id="rId118" name="Check Box 144">
              <controlPr defaultSize="0" autoFill="0" autoLine="0" autoPict="0">
                <anchor moveWithCells="1">
                  <from>
                    <xdr:col>5</xdr:col>
                    <xdr:colOff>447675</xdr:colOff>
                    <xdr:row>7</xdr:row>
                    <xdr:rowOff>0</xdr:rowOff>
                  </from>
                  <to>
                    <xdr:col>5</xdr:col>
                    <xdr:colOff>685800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3" r:id="rId119" name="Check Box 145">
              <controlPr defaultSize="0" autoFill="0" autoLine="0" autoPict="0">
                <anchor moveWithCells="1">
                  <from>
                    <xdr:col>4</xdr:col>
                    <xdr:colOff>447675</xdr:colOff>
                    <xdr:row>29</xdr:row>
                    <xdr:rowOff>0</xdr:rowOff>
                  </from>
                  <to>
                    <xdr:col>4</xdr:col>
                    <xdr:colOff>685800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4" r:id="rId120" name="Check Box 146">
              <controlPr defaultSize="0" autoFill="0" autoLine="0" autoPict="0">
                <anchor moveWithCells="1">
                  <from>
                    <xdr:col>5</xdr:col>
                    <xdr:colOff>447675</xdr:colOff>
                    <xdr:row>29</xdr:row>
                    <xdr:rowOff>0</xdr:rowOff>
                  </from>
                  <to>
                    <xdr:col>5</xdr:col>
                    <xdr:colOff>685800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5" r:id="rId121" name="Check Box 147">
              <controlPr defaultSize="0" autoFill="0" autoLine="0" autoPict="0">
                <anchor moveWithCells="1">
                  <from>
                    <xdr:col>4</xdr:col>
                    <xdr:colOff>447675</xdr:colOff>
                    <xdr:row>30</xdr:row>
                    <xdr:rowOff>0</xdr:rowOff>
                  </from>
                  <to>
                    <xdr:col>4</xdr:col>
                    <xdr:colOff>685800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6" r:id="rId122" name="Check Box 148">
              <controlPr defaultSize="0" autoFill="0" autoLine="0" autoPict="0">
                <anchor moveWithCells="1">
                  <from>
                    <xdr:col>5</xdr:col>
                    <xdr:colOff>447675</xdr:colOff>
                    <xdr:row>30</xdr:row>
                    <xdr:rowOff>0</xdr:rowOff>
                  </from>
                  <to>
                    <xdr:col>5</xdr:col>
                    <xdr:colOff>685800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7" r:id="rId123" name="Check Box 149">
              <controlPr defaultSize="0" autoFill="0" autoLine="0" autoPict="0">
                <anchor moveWithCells="1">
                  <from>
                    <xdr:col>4</xdr:col>
                    <xdr:colOff>447675</xdr:colOff>
                    <xdr:row>31</xdr:row>
                    <xdr:rowOff>0</xdr:rowOff>
                  </from>
                  <to>
                    <xdr:col>4</xdr:col>
                    <xdr:colOff>685800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8" r:id="rId124" name="Check Box 150">
              <controlPr defaultSize="0" autoFill="0" autoLine="0" autoPict="0">
                <anchor moveWithCells="1">
                  <from>
                    <xdr:col>5</xdr:col>
                    <xdr:colOff>447675</xdr:colOff>
                    <xdr:row>31</xdr:row>
                    <xdr:rowOff>0</xdr:rowOff>
                  </from>
                  <to>
                    <xdr:col>5</xdr:col>
                    <xdr:colOff>685800</xdr:colOff>
                    <xdr:row>32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"/>
  <sheetViews>
    <sheetView workbookViewId="0">
      <selection activeCell="C5" sqref="C5"/>
    </sheetView>
  </sheetViews>
  <sheetFormatPr defaultRowHeight="15.75" x14ac:dyDescent="0.25"/>
  <cols>
    <col min="1" max="1" width="46.85546875" style="102" bestFit="1" customWidth="1"/>
    <col min="2" max="2" width="41.140625" style="102" bestFit="1" customWidth="1"/>
    <col min="3" max="3" width="24" style="102" bestFit="1" customWidth="1"/>
    <col min="4" max="4" width="39.28515625" style="102" bestFit="1" customWidth="1"/>
    <col min="5" max="16384" width="9.140625" style="100"/>
  </cols>
  <sheetData>
    <row r="1" spans="1:4" ht="40.5" customHeight="1" x14ac:dyDescent="0.25">
      <c r="A1" s="196" t="s">
        <v>144</v>
      </c>
      <c r="B1" s="196"/>
      <c r="C1" s="196"/>
      <c r="D1" s="196"/>
    </row>
    <row r="2" spans="1:4" s="101" customFormat="1" ht="20.100000000000001" customHeight="1" x14ac:dyDescent="0.25">
      <c r="A2" s="99" t="s">
        <v>145</v>
      </c>
      <c r="B2" s="99" t="s">
        <v>146</v>
      </c>
      <c r="C2" s="99" t="s">
        <v>156</v>
      </c>
      <c r="D2" s="99" t="s">
        <v>147</v>
      </c>
    </row>
    <row r="3" spans="1:4" ht="20.100000000000001" customHeight="1" x14ac:dyDescent="0.25">
      <c r="A3" s="191"/>
      <c r="B3" s="103" t="s">
        <v>161</v>
      </c>
      <c r="C3" s="103" t="s">
        <v>149</v>
      </c>
      <c r="D3" s="103"/>
    </row>
    <row r="4" spans="1:4" ht="20.100000000000001" customHeight="1" x14ac:dyDescent="0.25">
      <c r="A4" s="192"/>
      <c r="B4" s="103" t="s">
        <v>162</v>
      </c>
      <c r="C4" s="103" t="s">
        <v>150</v>
      </c>
      <c r="D4" s="103" t="s">
        <v>143</v>
      </c>
    </row>
    <row r="5" spans="1:4" ht="20.100000000000001" customHeight="1" x14ac:dyDescent="0.25">
      <c r="A5" s="192"/>
      <c r="B5" s="103" t="s">
        <v>151</v>
      </c>
      <c r="C5" s="103" t="s">
        <v>152</v>
      </c>
      <c r="D5" s="103" t="s">
        <v>143</v>
      </c>
    </row>
    <row r="6" spans="1:4" ht="20.100000000000001" customHeight="1" x14ac:dyDescent="0.25">
      <c r="A6" s="193"/>
      <c r="B6" s="103" t="s">
        <v>153</v>
      </c>
      <c r="C6" s="103"/>
      <c r="D6" s="103" t="s">
        <v>128</v>
      </c>
    </row>
    <row r="7" spans="1:4" s="101" customFormat="1" ht="20.100000000000001" customHeight="1" x14ac:dyDescent="0.25">
      <c r="A7" s="99" t="s">
        <v>154</v>
      </c>
      <c r="B7" s="99" t="s">
        <v>146</v>
      </c>
      <c r="C7" s="99" t="s">
        <v>156</v>
      </c>
      <c r="D7" s="99" t="s">
        <v>147</v>
      </c>
    </row>
    <row r="8" spans="1:4" ht="20.100000000000001" customHeight="1" x14ac:dyDescent="0.25">
      <c r="A8" s="197" t="s">
        <v>155</v>
      </c>
      <c r="B8" s="103" t="s">
        <v>161</v>
      </c>
      <c r="C8" s="103" t="s">
        <v>152</v>
      </c>
      <c r="D8" s="103" t="s">
        <v>143</v>
      </c>
    </row>
    <row r="9" spans="1:4" ht="20.100000000000001" customHeight="1" x14ac:dyDescent="0.25">
      <c r="A9" s="198"/>
      <c r="B9" s="103" t="s">
        <v>162</v>
      </c>
      <c r="C9" s="103"/>
      <c r="D9" s="103" t="s">
        <v>128</v>
      </c>
    </row>
    <row r="10" spans="1:4" ht="20.100000000000001" customHeight="1" x14ac:dyDescent="0.25">
      <c r="A10" s="199"/>
      <c r="B10" s="103" t="s">
        <v>157</v>
      </c>
      <c r="C10" s="103"/>
      <c r="D10" s="103" t="s">
        <v>128</v>
      </c>
    </row>
    <row r="11" spans="1:4" ht="20.100000000000001" customHeight="1" x14ac:dyDescent="0.25">
      <c r="A11" s="197" t="s">
        <v>158</v>
      </c>
      <c r="B11" s="103" t="s">
        <v>148</v>
      </c>
      <c r="C11" s="103" t="s">
        <v>149</v>
      </c>
      <c r="D11" s="103"/>
    </row>
    <row r="12" spans="1:4" ht="20.100000000000001" customHeight="1" x14ac:dyDescent="0.25">
      <c r="A12" s="198"/>
      <c r="B12" s="103" t="s">
        <v>151</v>
      </c>
      <c r="C12" s="103" t="s">
        <v>150</v>
      </c>
      <c r="D12" s="103" t="s">
        <v>143</v>
      </c>
    </row>
    <row r="13" spans="1:4" ht="20.100000000000001" customHeight="1" x14ac:dyDescent="0.25">
      <c r="A13" s="199"/>
      <c r="B13" s="103" t="s">
        <v>153</v>
      </c>
      <c r="C13" s="103"/>
      <c r="D13" s="103" t="s">
        <v>128</v>
      </c>
    </row>
    <row r="14" spans="1:4" s="101" customFormat="1" ht="20.100000000000001" customHeight="1" x14ac:dyDescent="0.25">
      <c r="A14" s="99" t="s">
        <v>159</v>
      </c>
      <c r="B14" s="99" t="s">
        <v>146</v>
      </c>
      <c r="C14" s="99" t="s">
        <v>156</v>
      </c>
      <c r="D14" s="99" t="s">
        <v>147</v>
      </c>
    </row>
    <row r="15" spans="1:4" ht="20.100000000000001" customHeight="1" x14ac:dyDescent="0.25">
      <c r="A15" s="191"/>
      <c r="B15" s="103" t="s">
        <v>148</v>
      </c>
      <c r="C15" s="103" t="s">
        <v>150</v>
      </c>
      <c r="D15" s="103"/>
    </row>
    <row r="16" spans="1:4" ht="20.100000000000001" customHeight="1" x14ac:dyDescent="0.25">
      <c r="A16" s="192"/>
      <c r="B16" s="103" t="s">
        <v>151</v>
      </c>
      <c r="C16" s="103" t="s">
        <v>152</v>
      </c>
      <c r="D16" s="103" t="s">
        <v>143</v>
      </c>
    </row>
    <row r="17" spans="1:4" ht="20.100000000000001" customHeight="1" x14ac:dyDescent="0.25">
      <c r="A17" s="193"/>
      <c r="B17" s="103" t="s">
        <v>153</v>
      </c>
      <c r="C17" s="103"/>
      <c r="D17" s="103" t="s">
        <v>128</v>
      </c>
    </row>
    <row r="18" spans="1:4" s="101" customFormat="1" ht="20.100000000000001" customHeight="1" x14ac:dyDescent="0.25">
      <c r="A18" s="99" t="s">
        <v>160</v>
      </c>
      <c r="B18" s="99" t="s">
        <v>163</v>
      </c>
      <c r="C18" s="99"/>
      <c r="D18" s="99" t="s">
        <v>164</v>
      </c>
    </row>
    <row r="19" spans="1:4" ht="20.100000000000001" customHeight="1" x14ac:dyDescent="0.25">
      <c r="A19" s="191"/>
      <c r="B19" s="103" t="s">
        <v>165</v>
      </c>
      <c r="C19" s="103"/>
      <c r="D19" s="103" t="s">
        <v>130</v>
      </c>
    </row>
    <row r="20" spans="1:4" ht="20.100000000000001" customHeight="1" x14ac:dyDescent="0.25">
      <c r="A20" s="192"/>
      <c r="B20" s="103" t="s">
        <v>166</v>
      </c>
      <c r="C20" s="103"/>
      <c r="D20" s="103" t="s">
        <v>128</v>
      </c>
    </row>
    <row r="21" spans="1:4" ht="20.100000000000001" customHeight="1" x14ac:dyDescent="0.25">
      <c r="A21" s="193"/>
      <c r="B21" s="103" t="s">
        <v>167</v>
      </c>
      <c r="C21" s="103"/>
      <c r="D21" s="103" t="s">
        <v>128</v>
      </c>
    </row>
    <row r="22" spans="1:4" ht="20.100000000000001" customHeight="1" x14ac:dyDescent="0.25">
      <c r="A22" s="99" t="s">
        <v>174</v>
      </c>
      <c r="B22" s="99" t="s">
        <v>163</v>
      </c>
      <c r="C22" s="99"/>
      <c r="D22" s="99" t="s">
        <v>164</v>
      </c>
    </row>
    <row r="23" spans="1:4" ht="20.100000000000001" customHeight="1" x14ac:dyDescent="0.25">
      <c r="A23" s="191"/>
      <c r="B23" s="103" t="s">
        <v>124</v>
      </c>
      <c r="C23" s="103"/>
      <c r="D23" s="103" t="s">
        <v>130</v>
      </c>
    </row>
    <row r="24" spans="1:4" ht="20.100000000000001" customHeight="1" x14ac:dyDescent="0.25">
      <c r="A24" s="192"/>
      <c r="B24" s="103" t="s">
        <v>125</v>
      </c>
      <c r="C24" s="103"/>
      <c r="D24" s="103" t="s">
        <v>130</v>
      </c>
    </row>
    <row r="25" spans="1:4" ht="20.100000000000001" customHeight="1" x14ac:dyDescent="0.25">
      <c r="A25" s="193"/>
      <c r="B25" s="103" t="s">
        <v>126</v>
      </c>
      <c r="C25" s="103"/>
      <c r="D25" s="103" t="s">
        <v>128</v>
      </c>
    </row>
    <row r="26" spans="1:4" ht="20.100000000000001" customHeight="1" x14ac:dyDescent="0.25">
      <c r="A26" s="99" t="s">
        <v>171</v>
      </c>
      <c r="B26" s="99"/>
      <c r="C26" s="99"/>
      <c r="D26" s="99"/>
    </row>
    <row r="27" spans="1:4" ht="49.5" x14ac:dyDescent="0.25">
      <c r="A27" s="194"/>
      <c r="B27" s="104" t="s">
        <v>172</v>
      </c>
      <c r="C27" s="103"/>
      <c r="D27" s="103" t="s">
        <v>130</v>
      </c>
    </row>
    <row r="28" spans="1:4" ht="49.5" x14ac:dyDescent="0.25">
      <c r="A28" s="195"/>
      <c r="B28" s="104" t="s">
        <v>173</v>
      </c>
      <c r="C28" s="103"/>
      <c r="D28" s="103" t="s">
        <v>128</v>
      </c>
    </row>
  </sheetData>
  <sheetProtection password="F660" sheet="1" objects="1" scenarios="1"/>
  <mergeCells count="8">
    <mergeCell ref="A23:A25"/>
    <mergeCell ref="A27:A28"/>
    <mergeCell ref="A1:D1"/>
    <mergeCell ref="A3:A6"/>
    <mergeCell ref="A8:A10"/>
    <mergeCell ref="A11:A13"/>
    <mergeCell ref="A15:A17"/>
    <mergeCell ref="A19:A2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D63"/>
  <sheetViews>
    <sheetView topLeftCell="A31" workbookViewId="0">
      <selection activeCell="A62" sqref="A62"/>
    </sheetView>
  </sheetViews>
  <sheetFormatPr defaultRowHeight="15.75" x14ac:dyDescent="0.25"/>
  <cols>
    <col min="1" max="1" width="60.5703125" style="94" bestFit="1" customWidth="1"/>
    <col min="2" max="2" width="23.28515625" style="94" bestFit="1" customWidth="1"/>
    <col min="3" max="3" width="19.42578125" style="94" bestFit="1" customWidth="1"/>
    <col min="4" max="4" width="21.140625" style="94" bestFit="1" customWidth="1"/>
    <col min="5" max="5" width="19.28515625" style="16" bestFit="1" customWidth="1"/>
    <col min="6" max="6" width="19.28515625" style="16" customWidth="1"/>
    <col min="7" max="7" width="16.7109375" style="16" customWidth="1"/>
    <col min="8" max="16384" width="9.140625" style="16"/>
  </cols>
  <sheetData>
    <row r="1" spans="1:4" s="15" customFormat="1" x14ac:dyDescent="0.25">
      <c r="A1" s="86"/>
      <c r="B1" s="86"/>
      <c r="C1" s="86"/>
      <c r="D1" s="86"/>
    </row>
    <row r="2" spans="1:4" s="15" customFormat="1" x14ac:dyDescent="0.25">
      <c r="A2" s="87" t="s">
        <v>13</v>
      </c>
      <c r="B2" s="86"/>
      <c r="C2" s="86"/>
      <c r="D2" s="86"/>
    </row>
    <row r="3" spans="1:4" s="15" customFormat="1" x14ac:dyDescent="0.25">
      <c r="A3" s="88" t="s">
        <v>0</v>
      </c>
      <c r="B3" s="86"/>
      <c r="C3" s="86"/>
      <c r="D3" s="86"/>
    </row>
    <row r="4" spans="1:4" s="15" customFormat="1" x14ac:dyDescent="0.25">
      <c r="A4" s="88" t="s">
        <v>61</v>
      </c>
      <c r="B4" s="86"/>
      <c r="C4" s="86"/>
      <c r="D4" s="86"/>
    </row>
    <row r="5" spans="1:4" s="15" customFormat="1" x14ac:dyDescent="0.25">
      <c r="A5" s="88" t="s">
        <v>21</v>
      </c>
      <c r="B5" s="86"/>
      <c r="C5" s="86"/>
      <c r="D5" s="86"/>
    </row>
    <row r="6" spans="1:4" s="15" customFormat="1" x14ac:dyDescent="0.25">
      <c r="A6" s="88" t="s">
        <v>1</v>
      </c>
      <c r="B6" s="86"/>
      <c r="C6" s="86"/>
      <c r="D6" s="86"/>
    </row>
    <row r="7" spans="1:4" s="15" customFormat="1" x14ac:dyDescent="0.25">
      <c r="A7" s="88" t="s">
        <v>2</v>
      </c>
      <c r="B7" s="86"/>
      <c r="C7" s="86"/>
      <c r="D7" s="86"/>
    </row>
    <row r="8" spans="1:4" s="15" customFormat="1" x14ac:dyDescent="0.25">
      <c r="A8" s="88" t="s">
        <v>3</v>
      </c>
      <c r="B8" s="86"/>
      <c r="C8" s="86"/>
      <c r="D8" s="86"/>
    </row>
    <row r="9" spans="1:4" s="15" customFormat="1" x14ac:dyDescent="0.25">
      <c r="A9" s="88" t="s">
        <v>4</v>
      </c>
      <c r="B9" s="86"/>
      <c r="C9" s="86"/>
      <c r="D9" s="86"/>
    </row>
    <row r="10" spans="1:4" s="15" customFormat="1" x14ac:dyDescent="0.25">
      <c r="A10" s="88" t="s">
        <v>5</v>
      </c>
      <c r="B10" s="86"/>
      <c r="C10" s="86"/>
      <c r="D10" s="86"/>
    </row>
    <row r="11" spans="1:4" s="15" customFormat="1" x14ac:dyDescent="0.25">
      <c r="A11" s="89" t="s">
        <v>6</v>
      </c>
      <c r="B11" s="86"/>
      <c r="C11" s="86"/>
      <c r="D11" s="86"/>
    </row>
    <row r="12" spans="1:4" s="15" customFormat="1" x14ac:dyDescent="0.25">
      <c r="A12" s="89" t="s">
        <v>7</v>
      </c>
      <c r="B12" s="86"/>
      <c r="C12" s="86"/>
      <c r="D12" s="86"/>
    </row>
    <row r="13" spans="1:4" s="15" customFormat="1" x14ac:dyDescent="0.25">
      <c r="A13" s="89" t="s">
        <v>8</v>
      </c>
      <c r="B13" s="86"/>
      <c r="C13" s="86"/>
      <c r="D13" s="86"/>
    </row>
    <row r="14" spans="1:4" s="15" customFormat="1" x14ac:dyDescent="0.25">
      <c r="A14" s="89" t="s">
        <v>9</v>
      </c>
      <c r="B14" s="86"/>
      <c r="C14" s="86"/>
      <c r="D14" s="86"/>
    </row>
    <row r="15" spans="1:4" s="15" customFormat="1" x14ac:dyDescent="0.25">
      <c r="A15" s="89" t="s">
        <v>22</v>
      </c>
      <c r="B15" s="86"/>
      <c r="C15" s="86"/>
      <c r="D15" s="86"/>
    </row>
    <row r="16" spans="1:4" s="15" customFormat="1" x14ac:dyDescent="0.25">
      <c r="A16" s="89" t="s">
        <v>66</v>
      </c>
      <c r="B16" s="86"/>
      <c r="C16" s="86"/>
      <c r="D16" s="86"/>
    </row>
    <row r="17" spans="1:4" s="15" customFormat="1" x14ac:dyDescent="0.25">
      <c r="A17" s="89" t="s">
        <v>63</v>
      </c>
      <c r="B17" s="86"/>
      <c r="C17" s="86"/>
      <c r="D17" s="86"/>
    </row>
    <row r="18" spans="1:4" s="15" customFormat="1" x14ac:dyDescent="0.25">
      <c r="A18" s="89" t="s">
        <v>67</v>
      </c>
      <c r="B18" s="86"/>
      <c r="C18" s="86"/>
      <c r="D18" s="86"/>
    </row>
    <row r="19" spans="1:4" s="15" customFormat="1" x14ac:dyDescent="0.25">
      <c r="A19" s="89" t="s">
        <v>68</v>
      </c>
      <c r="B19" s="86"/>
      <c r="C19" s="86"/>
      <c r="D19" s="86"/>
    </row>
    <row r="20" spans="1:4" s="15" customFormat="1" x14ac:dyDescent="0.25">
      <c r="A20" s="89" t="s">
        <v>64</v>
      </c>
      <c r="B20" s="86"/>
      <c r="C20" s="86"/>
      <c r="D20" s="86"/>
    </row>
    <row r="21" spans="1:4" s="15" customFormat="1" x14ac:dyDescent="0.25">
      <c r="A21" s="89" t="s">
        <v>69</v>
      </c>
      <c r="B21" s="86"/>
      <c r="C21" s="86"/>
      <c r="D21" s="86"/>
    </row>
    <row r="22" spans="1:4" s="15" customFormat="1" x14ac:dyDescent="0.25">
      <c r="A22" s="89" t="s">
        <v>65</v>
      </c>
      <c r="B22" s="86"/>
      <c r="C22" s="86"/>
      <c r="D22" s="86"/>
    </row>
    <row r="23" spans="1:4" s="15" customFormat="1" x14ac:dyDescent="0.25">
      <c r="A23" s="89" t="s">
        <v>70</v>
      </c>
      <c r="B23" s="86"/>
      <c r="C23" s="86"/>
      <c r="D23" s="86"/>
    </row>
    <row r="24" spans="1:4" s="15" customFormat="1" x14ac:dyDescent="0.25">
      <c r="A24" s="86"/>
      <c r="B24" s="86"/>
      <c r="C24" s="86"/>
      <c r="D24" s="86"/>
    </row>
    <row r="25" spans="1:4" s="15" customFormat="1" x14ac:dyDescent="0.25">
      <c r="A25" s="90" t="s">
        <v>12</v>
      </c>
      <c r="B25" s="87" t="s">
        <v>18</v>
      </c>
      <c r="C25" s="87" t="s">
        <v>19</v>
      </c>
      <c r="D25" s="87" t="s">
        <v>20</v>
      </c>
    </row>
    <row r="26" spans="1:4" s="15" customFormat="1" x14ac:dyDescent="0.25">
      <c r="A26" s="89" t="s">
        <v>16</v>
      </c>
      <c r="B26" s="89">
        <v>270</v>
      </c>
      <c r="C26" s="89">
        <v>140</v>
      </c>
      <c r="D26" s="89">
        <v>30</v>
      </c>
    </row>
    <row r="27" spans="1:4" s="15" customFormat="1" x14ac:dyDescent="0.25">
      <c r="A27" s="89" t="s">
        <v>14</v>
      </c>
      <c r="B27" s="89">
        <v>270</v>
      </c>
      <c r="C27" s="89">
        <v>120</v>
      </c>
      <c r="D27" s="89">
        <v>50</v>
      </c>
    </row>
    <row r="28" spans="1:4" s="15" customFormat="1" x14ac:dyDescent="0.25">
      <c r="A28" s="89" t="s">
        <v>11</v>
      </c>
      <c r="B28" s="89">
        <v>270</v>
      </c>
      <c r="C28" s="89">
        <v>100</v>
      </c>
      <c r="D28" s="89">
        <v>70</v>
      </c>
    </row>
    <row r="29" spans="1:4" s="15" customFormat="1" x14ac:dyDescent="0.25">
      <c r="A29" s="91"/>
      <c r="B29" s="91"/>
      <c r="C29" s="92"/>
      <c r="D29" s="86"/>
    </row>
    <row r="30" spans="1:4" x14ac:dyDescent="0.25">
      <c r="A30" s="93" t="s">
        <v>75</v>
      </c>
      <c r="B30" s="93" t="s">
        <v>78</v>
      </c>
    </row>
    <row r="31" spans="1:4" x14ac:dyDescent="0.25">
      <c r="A31" s="95" t="s">
        <v>76</v>
      </c>
      <c r="B31" s="95">
        <v>30</v>
      </c>
    </row>
    <row r="32" spans="1:4" x14ac:dyDescent="0.25">
      <c r="A32" s="95" t="s">
        <v>77</v>
      </c>
      <c r="B32" s="95">
        <v>100</v>
      </c>
    </row>
    <row r="34" spans="1:3" x14ac:dyDescent="0.25">
      <c r="A34" s="93" t="s">
        <v>109</v>
      </c>
      <c r="B34" s="93" t="s">
        <v>110</v>
      </c>
      <c r="C34" s="93" t="s">
        <v>127</v>
      </c>
    </row>
    <row r="35" spans="1:3" x14ac:dyDescent="0.25">
      <c r="A35" s="95" t="s">
        <v>142</v>
      </c>
      <c r="B35" s="96">
        <v>0</v>
      </c>
      <c r="C35" s="98" t="s">
        <v>133</v>
      </c>
    </row>
    <row r="36" spans="1:3" x14ac:dyDescent="0.25">
      <c r="A36" s="95" t="s">
        <v>111</v>
      </c>
      <c r="B36" s="96">
        <v>0.01</v>
      </c>
      <c r="C36" s="98" t="s">
        <v>133</v>
      </c>
    </row>
    <row r="37" spans="1:3" x14ac:dyDescent="0.25">
      <c r="A37" s="95" t="s">
        <v>112</v>
      </c>
      <c r="B37" s="96">
        <v>0.02</v>
      </c>
      <c r="C37" s="95" t="s">
        <v>143</v>
      </c>
    </row>
    <row r="38" spans="1:3" x14ac:dyDescent="0.25">
      <c r="A38" s="95" t="s">
        <v>113</v>
      </c>
      <c r="B38" s="96">
        <v>0.03</v>
      </c>
      <c r="C38" s="95" t="s">
        <v>143</v>
      </c>
    </row>
    <row r="39" spans="1:3" x14ac:dyDescent="0.25">
      <c r="A39" s="95" t="s">
        <v>168</v>
      </c>
      <c r="B39" s="96">
        <v>0</v>
      </c>
      <c r="C39" s="95" t="s">
        <v>128</v>
      </c>
    </row>
    <row r="40" spans="1:3" x14ac:dyDescent="0.25">
      <c r="A40" s="95" t="s">
        <v>114</v>
      </c>
      <c r="B40" s="96">
        <v>0.03</v>
      </c>
      <c r="C40" s="95" t="s">
        <v>143</v>
      </c>
    </row>
    <row r="41" spans="1:3" x14ac:dyDescent="0.25">
      <c r="A41" s="95" t="s">
        <v>115</v>
      </c>
      <c r="B41" s="96">
        <v>0</v>
      </c>
      <c r="C41" s="95" t="s">
        <v>128</v>
      </c>
    </row>
    <row r="42" spans="1:3" x14ac:dyDescent="0.25">
      <c r="A42" s="95" t="s">
        <v>116</v>
      </c>
      <c r="B42" s="96">
        <v>0</v>
      </c>
      <c r="C42" s="95" t="s">
        <v>128</v>
      </c>
    </row>
    <row r="43" spans="1:3" x14ac:dyDescent="0.25">
      <c r="A43" s="95" t="s">
        <v>117</v>
      </c>
      <c r="B43" s="96">
        <v>0.01</v>
      </c>
      <c r="C43" s="98" t="s">
        <v>133</v>
      </c>
    </row>
    <row r="44" spans="1:3" x14ac:dyDescent="0.25">
      <c r="A44" s="95" t="s">
        <v>118</v>
      </c>
      <c r="B44" s="96">
        <v>0.02</v>
      </c>
      <c r="C44" s="95" t="s">
        <v>143</v>
      </c>
    </row>
    <row r="45" spans="1:3" x14ac:dyDescent="0.25">
      <c r="A45" s="95" t="s">
        <v>169</v>
      </c>
      <c r="B45" s="96">
        <v>0</v>
      </c>
      <c r="C45" s="95" t="s">
        <v>128</v>
      </c>
    </row>
    <row r="46" spans="1:3" x14ac:dyDescent="0.25">
      <c r="A46" s="95" t="s">
        <v>119</v>
      </c>
      <c r="B46" s="96">
        <v>0.02</v>
      </c>
      <c r="C46" s="98" t="s">
        <v>133</v>
      </c>
    </row>
    <row r="47" spans="1:3" x14ac:dyDescent="0.25">
      <c r="A47" s="95" t="s">
        <v>120</v>
      </c>
      <c r="B47" s="96">
        <v>0.03</v>
      </c>
      <c r="C47" s="95" t="s">
        <v>143</v>
      </c>
    </row>
    <row r="48" spans="1:3" x14ac:dyDescent="0.25">
      <c r="A48" s="95" t="s">
        <v>170</v>
      </c>
      <c r="B48" s="96">
        <v>0</v>
      </c>
      <c r="C48" s="95" t="s">
        <v>128</v>
      </c>
    </row>
    <row r="49" spans="1:3" x14ac:dyDescent="0.25">
      <c r="A49" s="95" t="s">
        <v>121</v>
      </c>
      <c r="B49" s="96">
        <v>0</v>
      </c>
      <c r="C49" s="95" t="s">
        <v>130</v>
      </c>
    </row>
    <row r="50" spans="1:3" x14ac:dyDescent="0.25">
      <c r="A50" s="95" t="s">
        <v>122</v>
      </c>
      <c r="B50" s="96">
        <v>0</v>
      </c>
      <c r="C50" s="95" t="s">
        <v>128</v>
      </c>
    </row>
    <row r="51" spans="1:3" x14ac:dyDescent="0.25">
      <c r="A51" s="95" t="s">
        <v>123</v>
      </c>
      <c r="B51" s="96">
        <v>0</v>
      </c>
      <c r="C51" s="95" t="s">
        <v>128</v>
      </c>
    </row>
    <row r="52" spans="1:3" x14ac:dyDescent="0.25">
      <c r="A52" s="95" t="s">
        <v>124</v>
      </c>
      <c r="B52" s="96">
        <v>0</v>
      </c>
      <c r="C52" s="95" t="s">
        <v>130</v>
      </c>
    </row>
    <row r="53" spans="1:3" x14ac:dyDescent="0.25">
      <c r="A53" s="95" t="s">
        <v>125</v>
      </c>
      <c r="B53" s="96">
        <v>0</v>
      </c>
      <c r="C53" s="95" t="s">
        <v>130</v>
      </c>
    </row>
    <row r="54" spans="1:3" x14ac:dyDescent="0.25">
      <c r="A54" s="95" t="s">
        <v>126</v>
      </c>
      <c r="B54" s="96">
        <v>0</v>
      </c>
      <c r="C54" s="95" t="s">
        <v>128</v>
      </c>
    </row>
    <row r="55" spans="1:3" x14ac:dyDescent="0.25">
      <c r="A55" s="95" t="s">
        <v>140</v>
      </c>
      <c r="B55" s="96">
        <v>0</v>
      </c>
      <c r="C55" s="95" t="s">
        <v>130</v>
      </c>
    </row>
    <row r="56" spans="1:3" x14ac:dyDescent="0.25">
      <c r="A56" s="95" t="s">
        <v>141</v>
      </c>
      <c r="B56" s="96">
        <v>0</v>
      </c>
      <c r="C56" s="95" t="s">
        <v>128</v>
      </c>
    </row>
    <row r="58" spans="1:3" x14ac:dyDescent="0.25">
      <c r="A58" s="93" t="s">
        <v>135</v>
      </c>
    </row>
    <row r="59" spans="1:3" x14ac:dyDescent="0.25">
      <c r="A59" s="95" t="s">
        <v>136</v>
      </c>
    </row>
    <row r="60" spans="1:3" x14ac:dyDescent="0.25">
      <c r="A60" s="95" t="s">
        <v>143</v>
      </c>
    </row>
    <row r="61" spans="1:3" x14ac:dyDescent="0.25">
      <c r="A61" s="95" t="s">
        <v>137</v>
      </c>
    </row>
    <row r="62" spans="1:3" x14ac:dyDescent="0.25">
      <c r="A62" s="95" t="s">
        <v>138</v>
      </c>
    </row>
    <row r="63" spans="1:3" x14ac:dyDescent="0.25">
      <c r="A63" s="95" t="s">
        <v>139</v>
      </c>
    </row>
  </sheetData>
  <sheetProtection formatCells="0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8"/>
  <sheetViews>
    <sheetView workbookViewId="0">
      <selection activeCell="A4" sqref="A4"/>
    </sheetView>
  </sheetViews>
  <sheetFormatPr defaultRowHeight="15" x14ac:dyDescent="0.25"/>
  <cols>
    <col min="1" max="1" width="17.28515625" bestFit="1" customWidth="1"/>
    <col min="2" max="2" width="59.28515625" bestFit="1" customWidth="1"/>
  </cols>
  <sheetData>
    <row r="2" spans="1:6" x14ac:dyDescent="0.25">
      <c r="A2" t="s">
        <v>36</v>
      </c>
      <c r="B2" t="s">
        <v>38</v>
      </c>
      <c r="C2" t="s">
        <v>37</v>
      </c>
    </row>
    <row r="3" spans="1:6" x14ac:dyDescent="0.25">
      <c r="C3" t="s">
        <v>28</v>
      </c>
      <c r="D3" t="s">
        <v>29</v>
      </c>
      <c r="E3" t="s">
        <v>30</v>
      </c>
    </row>
    <row r="4" spans="1:6" x14ac:dyDescent="0.25">
      <c r="A4" s="18">
        <v>1</v>
      </c>
      <c r="B4" s="18" t="s">
        <v>32</v>
      </c>
      <c r="C4" t="s">
        <v>31</v>
      </c>
      <c r="D4" t="s">
        <v>31</v>
      </c>
      <c r="E4" s="17">
        <v>1</v>
      </c>
      <c r="F4" t="s">
        <v>185</v>
      </c>
    </row>
    <row r="5" spans="1:6" x14ac:dyDescent="0.25">
      <c r="A5" s="18">
        <v>2</v>
      </c>
      <c r="B5" s="18" t="s">
        <v>33</v>
      </c>
      <c r="C5" s="17" t="s">
        <v>181</v>
      </c>
      <c r="D5" s="17" t="s">
        <v>181</v>
      </c>
      <c r="E5" s="17">
        <v>1</v>
      </c>
      <c r="F5" s="125" t="s">
        <v>185</v>
      </c>
    </row>
    <row r="6" spans="1:6" x14ac:dyDescent="0.25">
      <c r="A6" s="18">
        <v>3</v>
      </c>
      <c r="B6" s="18" t="s">
        <v>34</v>
      </c>
      <c r="C6" t="s">
        <v>182</v>
      </c>
      <c r="D6" t="s">
        <v>182</v>
      </c>
      <c r="E6" s="17">
        <v>1</v>
      </c>
      <c r="F6" t="s">
        <v>185</v>
      </c>
    </row>
    <row r="7" spans="1:6" x14ac:dyDescent="0.25">
      <c r="A7" s="18">
        <v>4</v>
      </c>
      <c r="B7" s="18" t="s">
        <v>35</v>
      </c>
      <c r="C7" t="s">
        <v>183</v>
      </c>
      <c r="D7" t="s">
        <v>183</v>
      </c>
      <c r="E7" s="17" t="s">
        <v>184</v>
      </c>
      <c r="F7" t="s">
        <v>186</v>
      </c>
    </row>
    <row r="8" spans="1:6" x14ac:dyDescent="0.25">
      <c r="A8" s="18">
        <v>5</v>
      </c>
      <c r="B8" s="18" t="s">
        <v>175</v>
      </c>
      <c r="C8" s="25" t="s">
        <v>56</v>
      </c>
      <c r="D8" s="25" t="s">
        <v>56</v>
      </c>
      <c r="E8" s="26" t="s">
        <v>56</v>
      </c>
      <c r="F8" t="s">
        <v>186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78</vt:i4>
      </vt:variant>
    </vt:vector>
  </HeadingPairs>
  <TitlesOfParts>
    <vt:vector size="83" baseType="lpstr">
      <vt:lpstr>Bảng tổng hợp</vt:lpstr>
      <vt:lpstr>Định mức miễn giảm</vt:lpstr>
      <vt:lpstr>Quy định xử lý vi phạm</vt:lpstr>
      <vt:lpstr>DATA</vt:lpstr>
      <vt:lpstr>Dieu_kien</vt:lpstr>
      <vt:lpstr>CHUCDANH_INPUT_HK1</vt:lpstr>
      <vt:lpstr>CHUCDANH_INPUT_HK2</vt:lpstr>
      <vt:lpstr>CHUCDANH_LIST</vt:lpstr>
      <vt:lpstr>CHUCDANH_LOOKUP</vt:lpstr>
      <vt:lpstr>COVID19_LIST</vt:lpstr>
      <vt:lpstr>COVID19_LOOKUP</vt:lpstr>
      <vt:lpstr>DANHHIEU_LIST</vt:lpstr>
      <vt:lpstr>DANHHIEU_LOOKUP</vt:lpstr>
      <vt:lpstr>DINHMUC_NV1</vt:lpstr>
      <vt:lpstr>DINHMUC_NV1_HK1</vt:lpstr>
      <vt:lpstr>DINHMUC_NV1_HK2</vt:lpstr>
      <vt:lpstr>DINHMUC_NV2</vt:lpstr>
      <vt:lpstr>DINHMUC_NV2_HK1</vt:lpstr>
      <vt:lpstr>DINHMUC_NV2_HK2</vt:lpstr>
      <vt:lpstr>DINHMUC_NV3</vt:lpstr>
      <vt:lpstr>DINHMUC_NV3_HK1</vt:lpstr>
      <vt:lpstr>DINHMUC_NV3_HK2</vt:lpstr>
      <vt:lpstr>DONVI_LIST</vt:lpstr>
      <vt:lpstr>FINAL_HK1_NV1</vt:lpstr>
      <vt:lpstr>FINAL_HK1_NV2</vt:lpstr>
      <vt:lpstr>FINAL_HK2_NV1</vt:lpstr>
      <vt:lpstr>FINAL_HK2_NV2</vt:lpstr>
      <vt:lpstr>KETQUA</vt:lpstr>
      <vt:lpstr>MAX_NV1_HK1</vt:lpstr>
      <vt:lpstr>MAX_NV1_HK1_1</vt:lpstr>
      <vt:lpstr>MAX_NV1_HK1_2</vt:lpstr>
      <vt:lpstr>MAX_NV1_HK1_3</vt:lpstr>
      <vt:lpstr>MAX_NV1_HK2</vt:lpstr>
      <vt:lpstr>MAX_NV1_HK2_1</vt:lpstr>
      <vt:lpstr>MAX_NV1_HK2_2</vt:lpstr>
      <vt:lpstr>MAX_NV1_HK2_3</vt:lpstr>
      <vt:lpstr>MAX_NV2_HK1</vt:lpstr>
      <vt:lpstr>MAX_NV2_HK1_1</vt:lpstr>
      <vt:lpstr>MAX_NV2_HK1_2</vt:lpstr>
      <vt:lpstr>MAX_NV2_HK1_3</vt:lpstr>
      <vt:lpstr>MAX_NV2_HK2</vt:lpstr>
      <vt:lpstr>MAX_NV2_HK2_1</vt:lpstr>
      <vt:lpstr>MAX_NV2_HK2_2</vt:lpstr>
      <vt:lpstr>MAX_NV2_HK2_3</vt:lpstr>
      <vt:lpstr>MIENGIAM_HK1_NV1</vt:lpstr>
      <vt:lpstr>MIENGIAM_HK1_NV2</vt:lpstr>
      <vt:lpstr>MIENGIAM_HK1_NV3</vt:lpstr>
      <vt:lpstr>MIENGIAM_HK2_NV1</vt:lpstr>
      <vt:lpstr>MIENGIAM_HK2_NV2</vt:lpstr>
      <vt:lpstr>MIENGIAM_HK2_NV3</vt:lpstr>
      <vt:lpstr>MIENGIAM_NV1</vt:lpstr>
      <vt:lpstr>MIENGIAM_NV2</vt:lpstr>
      <vt:lpstr>MIENGIAM_NV3</vt:lpstr>
      <vt:lpstr>NGHIAVU_NV1</vt:lpstr>
      <vt:lpstr>NGHIAVU_NV2</vt:lpstr>
      <vt:lpstr>NGHIAVU_NV3</vt:lpstr>
      <vt:lpstr>'Bảng tổng hợp'!Print_Area</vt:lpstr>
      <vt:lpstr>SUM_NV1_HK1</vt:lpstr>
      <vt:lpstr>SUM_NV1_HK1_1</vt:lpstr>
      <vt:lpstr>SUM_NV1_HK1_2</vt:lpstr>
      <vt:lpstr>SUM_NV1_HK1_3</vt:lpstr>
      <vt:lpstr>SUM_NV1_HK2</vt:lpstr>
      <vt:lpstr>SUM_NV1_HK2_1</vt:lpstr>
      <vt:lpstr>SUM_NV1_HK2_2</vt:lpstr>
      <vt:lpstr>SUM_NV1_HK2_3</vt:lpstr>
      <vt:lpstr>SUM_NV2_HK1</vt:lpstr>
      <vt:lpstr>SUM_NV2_HK1_1</vt:lpstr>
      <vt:lpstr>SUM_NV2_HK1_2</vt:lpstr>
      <vt:lpstr>SUM_NV2_HK1_3</vt:lpstr>
      <vt:lpstr>SUM_NV2_HK2</vt:lpstr>
      <vt:lpstr>SUM_NV2_HK2_1</vt:lpstr>
      <vt:lpstr>SUM_NV2_HK2_2</vt:lpstr>
      <vt:lpstr>SUM_NV2_HK2_3</vt:lpstr>
      <vt:lpstr>THIDUA_LIST</vt:lpstr>
      <vt:lpstr>THUCHIEN_NV1</vt:lpstr>
      <vt:lpstr>THUCHIEN_NV2</vt:lpstr>
      <vt:lpstr>THUCHIEN_NV3</vt:lpstr>
      <vt:lpstr>TYLE_NV1</vt:lpstr>
      <vt:lpstr>TYLE_NV2</vt:lpstr>
      <vt:lpstr>TYLE_NV3</vt:lpstr>
      <vt:lpstr>VIPHAM_INPUT</vt:lpstr>
      <vt:lpstr>VIPHAM_LIST</vt:lpstr>
      <vt:lpstr>VIPHAM_LOOKUP</vt:lpstr>
    </vt:vector>
  </TitlesOfParts>
  <Company>Grizli777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Huan</dc:creator>
  <cp:lastModifiedBy>Admin</cp:lastModifiedBy>
  <cp:lastPrinted>2020-07-24T10:00:34Z</cp:lastPrinted>
  <dcterms:created xsi:type="dcterms:W3CDTF">2013-01-28T01:18:04Z</dcterms:created>
  <dcterms:modified xsi:type="dcterms:W3CDTF">2020-08-14T04:18:34Z</dcterms:modified>
</cp:coreProperties>
</file>